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WUSTL_Data\ROIs\UM_ROIs\"/>
    </mc:Choice>
  </mc:AlternateContent>
  <xr:revisionPtr revIDLastSave="0" documentId="13_ncr:1_{3572F1A2-B547-4EB3-A876-F1EBF7BAF651}" xr6:coauthVersionLast="47" xr6:coauthVersionMax="47" xr10:uidLastSave="{00000000-0000-0000-0000-000000000000}"/>
  <bookViews>
    <workbookView xWindow="3255" yWindow="285" windowWidth="24195" windowHeight="135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3" l="1"/>
  <c r="P112" i="3"/>
  <c r="AG74" i="3"/>
  <c r="P74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F34" i="3" s="1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9" i="3" l="1"/>
  <c r="P13" i="3"/>
  <c r="AG13" i="3"/>
  <c r="C192" i="3"/>
  <c r="P36" i="3"/>
  <c r="AG36" i="3"/>
  <c r="C194" i="3"/>
  <c r="AG38" i="3"/>
  <c r="P38" i="3"/>
  <c r="C195" i="3"/>
  <c r="AG39" i="3"/>
  <c r="P39" i="3"/>
  <c r="C168" i="3"/>
  <c r="P12" i="3"/>
  <c r="AG12" i="3"/>
  <c r="C193" i="3"/>
  <c r="AG37" i="3"/>
  <c r="P37" i="3"/>
  <c r="C167" i="3"/>
  <c r="P11" i="3"/>
  <c r="AG11" i="3"/>
  <c r="C191" i="3"/>
  <c r="P35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<sst xmlns="http://schemas.openxmlformats.org/spreadsheetml/2006/main" count="240" uniqueCount="63">
  <si>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</si>
  <si>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</si>
  <si>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</si>
  <si>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</si>
  <si>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</si>
  <si>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</si>
  <si>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</si>
  <si>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</si>
  <si>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</si>
  <si>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</si>
  <si>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</si>
  <si>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</si>
  <si>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</si>
  <si>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</si>
  <si>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</si>
  <si>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</si>
  <si>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</si>
  <si>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</si>
  <si>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</si>
  <si>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</si>
  <si>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</si>
  <si>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</si>
  <si>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</si>
  <si>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</si>
  <si>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</si>
  <si>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</si>
  <si>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</si>
  <si>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</si>
  <si>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</si>
  <si>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</si>
  <si>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</si>
  <si>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</si>
  <si>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</si>
  <si>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</si>
  <si>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</si>
  <si>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</si>
  <si>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</si>
  <si>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</si>
  <si>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</si>
  <si>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</si>
  <si>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</si>
  <si>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</si>
  <si>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</si>
  <si>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</si>
  <si>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</si>
  <si>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</si>
  <si>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</si>
  <si>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</si>
  <si>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</si>
  <si>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</si>
  <si>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</si>
  <si>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</si>
  <si>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</si>
  <si>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</si>
  <si>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</si>
  <si>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</si>
  <si>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</si>
  <si>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</si>
  <si>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</si>
  <si>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</si>
  <si>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L:\BRoss_Lab\MF_CIRP_Subgroups\IADP_WG_TCONS\DWIphantomRoundRobin\WUSTL_Data\ScannerNative_Format\Agilent_11.74T\Processed2DFDFData</t>
  </si>
  <si>
    <t>N</t>
  </si>
  <si>
    <t>Agil_Day2Pass1_UMmade_DWIlob-label.mhd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</si>
</sst>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WUSTL</a:t>
            </a:r>
            <a:r>
              <a:rPr lang="en-US" baseline="0"/>
              <a:t> 11.74T Agilent </a:t>
            </a:r>
            <a:r>
              <a:rPr lang="en-US"/>
              <a:t>ADC Pass 1 </a:t>
            </a:r>
          </a:p>
        </c:rich>
      </c:tx>
      <c:layout>
        <c:manualLayout>
          <c:xMode val="edge"/>
          <c:yMode val="edge"/>
          <c:x val="5.1707461452868116E-3"/>
          <c:y val="2.8571407145551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0.98466374113100008</c:v>
                </c:pt>
                <c:pt idx="2">
                  <c:v>1.0052000779400001</c:v>
                </c:pt>
                <c:pt idx="3">
                  <c:v>1.02989779907</c:v>
                </c:pt>
                <c:pt idx="4">
                  <c:v>1.0449762633099999</c:v>
                </c:pt>
                <c:pt idx="5">
                  <c:v>1.0561622525700001</c:v>
                </c:pt>
                <c:pt idx="6">
                  <c:v>1.0651268502</c:v>
                </c:pt>
                <c:pt idx="7">
                  <c:v>1.0705858741200001</c:v>
                </c:pt>
                <c:pt idx="8">
                  <c:v>1.07617594558</c:v>
                </c:pt>
                <c:pt idx="9">
                  <c:v>1.07848447754</c:v>
                </c:pt>
                <c:pt idx="10">
                  <c:v>1.0801461862399999</c:v>
                </c:pt>
                <c:pt idx="11">
                  <c:v>1.0822224791300001</c:v>
                </c:pt>
                <c:pt idx="12">
                  <c:v>1.0848487500000001</c:v>
                </c:pt>
                <c:pt idx="13">
                  <c:v>1.0851349276000002</c:v>
                </c:pt>
                <c:pt idx="14">
                  <c:v>1.0866968595099999</c:v>
                </c:pt>
                <c:pt idx="15">
                  <c:v>1.0877806678199999</c:v>
                </c:pt>
                <c:pt idx="16">
                  <c:v>1.0867527348399999</c:v>
                </c:pt>
                <c:pt idx="17">
                  <c:v>1.08922202242</c:v>
                </c:pt>
                <c:pt idx="18">
                  <c:v>1.0930272216799999</c:v>
                </c:pt>
                <c:pt idx="19">
                  <c:v>1.1021631532</c:v>
                </c:pt>
                <c:pt idx="20">
                  <c:v>1.0931658982500001</c:v>
                </c:pt>
                <c:pt idx="21">
                  <c:v>1.08269526123</c:v>
                </c:pt>
                <c:pt idx="22">
                  <c:v>1.0755936614400001</c:v>
                </c:pt>
                <c:pt idx="23">
                  <c:v>1.06422087253</c:v>
                </c:pt>
                <c:pt idx="24">
                  <c:v>1.0562294968799999</c:v>
                </c:pt>
                <c:pt idx="25">
                  <c:v>1.0480820479999999</c:v>
                </c:pt>
                <c:pt idx="26">
                  <c:v>1.03693918407</c:v>
                </c:pt>
                <c:pt idx="27">
                  <c:v>1.0276765174100002</c:v>
                </c:pt>
                <c:pt idx="28">
                  <c:v>0.98898869750999996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1.2834387071636624</c:v>
                </c:pt>
                <c:pt idx="1">
                  <c:v>209.07520612892813</c:v>
                </c:pt>
                <c:pt idx="2">
                  <c:v>210.35513253525752</c:v>
                </c:pt>
                <c:pt idx="3">
                  <c:v>213.45307925608338</c:v>
                </c:pt>
                <c:pt idx="4">
                  <c:v>211.88329417981186</c:v>
                </c:pt>
                <c:pt idx="5">
                  <c:v>213.74360113794168</c:v>
                </c:pt>
                <c:pt idx="6">
                  <c:v>214.74721769662361</c:v>
                </c:pt>
                <c:pt idx="7">
                  <c:v>218.50133665432523</c:v>
                </c:pt>
                <c:pt idx="8">
                  <c:v>219.24635818497993</c:v>
                </c:pt>
                <c:pt idx="9">
                  <c:v>217.72323008257342</c:v>
                </c:pt>
                <c:pt idx="10">
                  <c:v>219.84950762814046</c:v>
                </c:pt>
                <c:pt idx="11">
                  <c:v>221.53660145379453</c:v>
                </c:pt>
                <c:pt idx="12">
                  <c:v>223.32339820928391</c:v>
                </c:pt>
                <c:pt idx="13">
                  <c:v>222.9607958602694</c:v>
                </c:pt>
                <c:pt idx="14">
                  <c:v>220.9065448321617</c:v>
                </c:pt>
                <c:pt idx="15">
                  <c:v>219.84375291318403</c:v>
                </c:pt>
                <c:pt idx="16">
                  <c:v>218.23622964850765</c:v>
                </c:pt>
                <c:pt idx="17">
                  <c:v>217.20109406066848</c:v>
                </c:pt>
                <c:pt idx="18">
                  <c:v>207.4588642052309</c:v>
                </c:pt>
                <c:pt idx="19">
                  <c:v>190.1789577507094</c:v>
                </c:pt>
                <c:pt idx="20">
                  <c:v>180.09762079176423</c:v>
                </c:pt>
                <c:pt idx="21">
                  <c:v>181.9005228784232</c:v>
                </c:pt>
                <c:pt idx="22">
                  <c:v>179.49124232982084</c:v>
                </c:pt>
                <c:pt idx="23">
                  <c:v>179.26879219682382</c:v>
                </c:pt>
                <c:pt idx="24">
                  <c:v>178.35090583707409</c:v>
                </c:pt>
                <c:pt idx="25">
                  <c:v>175.21511999626011</c:v>
                </c:pt>
                <c:pt idx="26">
                  <c:v>168.30373956270603</c:v>
                </c:pt>
                <c:pt idx="27">
                  <c:v>151.00903133096995</c:v>
                </c:pt>
                <c:pt idx="28">
                  <c:v>122.71175760650884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1.0079240118195667</c:v>
                </c:pt>
                <c:pt idx="1">
                  <c:v>90.500001399685942</c:v>
                </c:pt>
                <c:pt idx="2">
                  <c:v>90.774601217051213</c:v>
                </c:pt>
                <c:pt idx="3">
                  <c:v>92.297489995481598</c:v>
                </c:pt>
                <c:pt idx="4">
                  <c:v>91.790125557369876</c:v>
                </c:pt>
                <c:pt idx="5">
                  <c:v>92.349525889697119</c:v>
                </c:pt>
                <c:pt idx="6">
                  <c:v>92.972520910594042</c:v>
                </c:pt>
                <c:pt idx="7">
                  <c:v>94.144296571751511</c:v>
                </c:pt>
                <c:pt idx="8">
                  <c:v>94.689256478572844</c:v>
                </c:pt>
                <c:pt idx="9">
                  <c:v>94.468764117970295</c:v>
                </c:pt>
                <c:pt idx="10">
                  <c:v>95.014205820124246</c:v>
                </c:pt>
                <c:pt idx="11">
                  <c:v>95.940693536541261</c:v>
                </c:pt>
                <c:pt idx="12">
                  <c:v>96.375344251240946</c:v>
                </c:pt>
                <c:pt idx="13">
                  <c:v>96.941234218597515</c:v>
                </c:pt>
                <c:pt idx="14">
                  <c:v>96.086776172133824</c:v>
                </c:pt>
                <c:pt idx="15">
                  <c:v>94.870027783749975</c:v>
                </c:pt>
                <c:pt idx="16">
                  <c:v>91.530193725830088</c:v>
                </c:pt>
                <c:pt idx="17">
                  <c:v>88.449877172952199</c:v>
                </c:pt>
                <c:pt idx="18">
                  <c:v>85.532581478714718</c:v>
                </c:pt>
                <c:pt idx="19">
                  <c:v>82.54031330192926</c:v>
                </c:pt>
                <c:pt idx="20">
                  <c:v>81.510673174106529</c:v>
                </c:pt>
                <c:pt idx="21">
                  <c:v>80.585278280819352</c:v>
                </c:pt>
                <c:pt idx="22">
                  <c:v>77.786767614825862</c:v>
                </c:pt>
                <c:pt idx="23">
                  <c:v>76.631776792556821</c:v>
                </c:pt>
                <c:pt idx="24">
                  <c:v>75.383637302879478</c:v>
                </c:pt>
                <c:pt idx="25">
                  <c:v>73.730612290271793</c:v>
                </c:pt>
                <c:pt idx="26">
                  <c:v>70.655076205642771</c:v>
                </c:pt>
                <c:pt idx="27">
                  <c:v>63.277729766176584</c:v>
                </c:pt>
                <c:pt idx="28">
                  <c:v>51.917965443170672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1.8621511250490705</c:v>
                </c:pt>
                <c:pt idx="1">
                  <c:v>109.06446311915506</c:v>
                </c:pt>
                <c:pt idx="2">
                  <c:v>105.28620673415399</c:v>
                </c:pt>
                <c:pt idx="3">
                  <c:v>101.69758901432434</c:v>
                </c:pt>
                <c:pt idx="4">
                  <c:v>97.937921155619392</c:v>
                </c:pt>
                <c:pt idx="5">
                  <c:v>96.618144032103956</c:v>
                </c:pt>
                <c:pt idx="6">
                  <c:v>95.351508027964471</c:v>
                </c:pt>
                <c:pt idx="7">
                  <c:v>95.962983794782275</c:v>
                </c:pt>
                <c:pt idx="8">
                  <c:v>95.223425103355922</c:v>
                </c:pt>
                <c:pt idx="9">
                  <c:v>94.114574696080751</c:v>
                </c:pt>
                <c:pt idx="10">
                  <c:v>94.705953558588931</c:v>
                </c:pt>
                <c:pt idx="11">
                  <c:v>95.037333579208394</c:v>
                </c:pt>
                <c:pt idx="12">
                  <c:v>95.301964356971339</c:v>
                </c:pt>
                <c:pt idx="13">
                  <c:v>95.094280487197793</c:v>
                </c:pt>
                <c:pt idx="14">
                  <c:v>93.920841760699133</c:v>
                </c:pt>
                <c:pt idx="15">
                  <c:v>93.263369865706565</c:v>
                </c:pt>
                <c:pt idx="16">
                  <c:v>92.765312841847589</c:v>
                </c:pt>
                <c:pt idx="17">
                  <c:v>91.864262279032204</c:v>
                </c:pt>
                <c:pt idx="18">
                  <c:v>87.08806686038136</c:v>
                </c:pt>
                <c:pt idx="19">
                  <c:v>78.475389038480714</c:v>
                </c:pt>
                <c:pt idx="20">
                  <c:v>75.62871399028333</c:v>
                </c:pt>
                <c:pt idx="21">
                  <c:v>77.963491820262988</c:v>
                </c:pt>
                <c:pt idx="22">
                  <c:v>78.022165589270941</c:v>
                </c:pt>
                <c:pt idx="23">
                  <c:v>79.720234125819516</c:v>
                </c:pt>
                <c:pt idx="24">
                  <c:v>80.621124140477775</c:v>
                </c:pt>
                <c:pt idx="25">
                  <c:v>80.493990757212046</c:v>
                </c:pt>
                <c:pt idx="26">
                  <c:v>79.037861820623974</c:v>
                </c:pt>
                <c:pt idx="27">
                  <c:v>72.230217558040181</c:v>
                </c:pt>
                <c:pt idx="28">
                  <c:v>63.435751536131242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1.7504290680537786</c:v>
                </c:pt>
                <c:pt idx="1">
                  <c:v>83.366560712237671</c:v>
                </c:pt>
                <c:pt idx="2">
                  <c:v>79.562150228757076</c:v>
                </c:pt>
                <c:pt idx="3">
                  <c:v>77.218694271446253</c:v>
                </c:pt>
                <c:pt idx="4">
                  <c:v>74.742324475800686</c:v>
                </c:pt>
                <c:pt idx="5">
                  <c:v>73.605873544374774</c:v>
                </c:pt>
                <c:pt idx="6">
                  <c:v>72.872931295786671</c:v>
                </c:pt>
                <c:pt idx="7">
                  <c:v>73.026513125150728</c:v>
                </c:pt>
                <c:pt idx="8">
                  <c:v>72.489416227905323</c:v>
                </c:pt>
                <c:pt idx="9">
                  <c:v>71.77481125091056</c:v>
                </c:pt>
                <c:pt idx="10">
                  <c:v>72.116708288743183</c:v>
                </c:pt>
                <c:pt idx="11">
                  <c:v>72.498107153249393</c:v>
                </c:pt>
                <c:pt idx="12">
                  <c:v>72.663447868335041</c:v>
                </c:pt>
                <c:pt idx="13">
                  <c:v>72.855378133591785</c:v>
                </c:pt>
                <c:pt idx="14">
                  <c:v>72.05125517955149</c:v>
                </c:pt>
                <c:pt idx="15">
                  <c:v>70.902176955808571</c:v>
                </c:pt>
                <c:pt idx="16">
                  <c:v>67.477945841730829</c:v>
                </c:pt>
                <c:pt idx="17">
                  <c:v>64.734535024596056</c:v>
                </c:pt>
                <c:pt idx="18">
                  <c:v>62.389016589126228</c:v>
                </c:pt>
                <c:pt idx="19">
                  <c:v>61.276136580723986</c:v>
                </c:pt>
                <c:pt idx="20">
                  <c:v>60.793330433354008</c:v>
                </c:pt>
                <c:pt idx="21">
                  <c:v>60.545795672130943</c:v>
                </c:pt>
                <c:pt idx="22">
                  <c:v>59.276153805909949</c:v>
                </c:pt>
                <c:pt idx="23">
                  <c:v>59.479053948006275</c:v>
                </c:pt>
                <c:pt idx="24">
                  <c:v>59.18852430376942</c:v>
                </c:pt>
                <c:pt idx="25">
                  <c:v>58.985370664316832</c:v>
                </c:pt>
                <c:pt idx="26">
                  <c:v>57.619186492360456</c:v>
                </c:pt>
                <c:pt idx="27">
                  <c:v>53.025684949286749</c:v>
                </c:pt>
                <c:pt idx="28">
                  <c:v>47.562892642825851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0.98728970897399992</c:v>
                </c:pt>
                <c:pt idx="2">
                  <c:v>1.0122010181100001</c:v>
                </c:pt>
                <c:pt idx="3">
                  <c:v>1.0354562683100001</c:v>
                </c:pt>
                <c:pt idx="4">
                  <c:v>1.04902926576</c:v>
                </c:pt>
                <c:pt idx="5">
                  <c:v>1.05975081928</c:v>
                </c:pt>
                <c:pt idx="6">
                  <c:v>1.0681548952600002</c:v>
                </c:pt>
                <c:pt idx="7">
                  <c:v>1.0733045701200001</c:v>
                </c:pt>
                <c:pt idx="8">
                  <c:v>1.0799144169700001</c:v>
                </c:pt>
                <c:pt idx="9">
                  <c:v>1.0836551709</c:v>
                </c:pt>
                <c:pt idx="10">
                  <c:v>1.0841006399299999</c:v>
                </c:pt>
                <c:pt idx="11">
                  <c:v>1.0863683316100001</c:v>
                </c:pt>
                <c:pt idx="12">
                  <c:v>1.0874073364300001</c:v>
                </c:pt>
                <c:pt idx="13">
                  <c:v>1.0890633521399999</c:v>
                </c:pt>
                <c:pt idx="14">
                  <c:v>1.0901192908699999</c:v>
                </c:pt>
                <c:pt idx="15">
                  <c:v>1.0917546386700001</c:v>
                </c:pt>
                <c:pt idx="16">
                  <c:v>1.0986327256399999</c:v>
                </c:pt>
                <c:pt idx="17">
                  <c:v>1.1022808931800001</c:v>
                </c:pt>
                <c:pt idx="18">
                  <c:v>1.10412981445</c:v>
                </c:pt>
                <c:pt idx="19">
                  <c:v>1.0953662283799999</c:v>
                </c:pt>
                <c:pt idx="20">
                  <c:v>1.0928507948700001</c:v>
                </c:pt>
                <c:pt idx="21">
                  <c:v>1.08916742432</c:v>
                </c:pt>
                <c:pt idx="22">
                  <c:v>1.08207898907</c:v>
                </c:pt>
                <c:pt idx="23">
                  <c:v>1.0729401780700001</c:v>
                </c:pt>
                <c:pt idx="24">
                  <c:v>1.06721127789</c:v>
                </c:pt>
                <c:pt idx="25">
                  <c:v>1.05784412339</c:v>
                </c:pt>
                <c:pt idx="26">
                  <c:v>1.0481700663700002</c:v>
                </c:pt>
                <c:pt idx="27">
                  <c:v>1.0345879491700001</c:v>
                </c:pt>
                <c:pt idx="28">
                  <c:v>0.99016233398400011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2.1491659533915626</c:v>
                </c:pt>
                <c:pt idx="1">
                  <c:v>36.666757582980573</c:v>
                </c:pt>
                <c:pt idx="2">
                  <c:v>35.68921912407253</c:v>
                </c:pt>
                <c:pt idx="3">
                  <c:v>37.81982741387705</c:v>
                </c:pt>
                <c:pt idx="4">
                  <c:v>38.321501926288995</c:v>
                </c:pt>
                <c:pt idx="5">
                  <c:v>37.542417026570462</c:v>
                </c:pt>
                <c:pt idx="6">
                  <c:v>37.593051330851523</c:v>
                </c:pt>
                <c:pt idx="7">
                  <c:v>35.053480806308571</c:v>
                </c:pt>
                <c:pt idx="8">
                  <c:v>37.061557655895221</c:v>
                </c:pt>
                <c:pt idx="9">
                  <c:v>41.72092262460842</c:v>
                </c:pt>
                <c:pt idx="10">
                  <c:v>38.249756204987307</c:v>
                </c:pt>
                <c:pt idx="11">
                  <c:v>40.628583726863752</c:v>
                </c:pt>
                <c:pt idx="12">
                  <c:v>36.905264185023483</c:v>
                </c:pt>
                <c:pt idx="13">
                  <c:v>45.85229927037247</c:v>
                </c:pt>
                <c:pt idx="14">
                  <c:v>44.818960224506071</c:v>
                </c:pt>
                <c:pt idx="15">
                  <c:v>36.052679737894636</c:v>
                </c:pt>
                <c:pt idx="16">
                  <c:v>21.158649437432263</c:v>
                </c:pt>
                <c:pt idx="17">
                  <c:v>14.690471620860265</c:v>
                </c:pt>
                <c:pt idx="18">
                  <c:v>16.847784774641564</c:v>
                </c:pt>
                <c:pt idx="19">
                  <c:v>35.608032438785614</c:v>
                </c:pt>
                <c:pt idx="20">
                  <c:v>32.473641438569764</c:v>
                </c:pt>
                <c:pt idx="21">
                  <c:v>47.955043262454247</c:v>
                </c:pt>
                <c:pt idx="22">
                  <c:v>38.303226280958718</c:v>
                </c:pt>
                <c:pt idx="23">
                  <c:v>29.374188884194147</c:v>
                </c:pt>
                <c:pt idx="24">
                  <c:v>23.537526975997253</c:v>
                </c:pt>
                <c:pt idx="25">
                  <c:v>22.260814945838455</c:v>
                </c:pt>
                <c:pt idx="26">
                  <c:v>21.138797136741463</c:v>
                </c:pt>
                <c:pt idx="27">
                  <c:v>20.558812842848411</c:v>
                </c:pt>
                <c:pt idx="28">
                  <c:v>22.060652257894986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3.4171910848342799</c:v>
                </c:pt>
                <c:pt idx="1">
                  <c:v>31.366279908865156</c:v>
                </c:pt>
                <c:pt idx="2">
                  <c:v>26.803069859492997</c:v>
                </c:pt>
                <c:pt idx="3">
                  <c:v>28.721602222040158</c:v>
                </c:pt>
                <c:pt idx="4">
                  <c:v>32.13224344808642</c:v>
                </c:pt>
                <c:pt idx="5">
                  <c:v>31.151050356649844</c:v>
                </c:pt>
                <c:pt idx="6">
                  <c:v>32.961812136588527</c:v>
                </c:pt>
                <c:pt idx="7">
                  <c:v>30.128928887527142</c:v>
                </c:pt>
                <c:pt idx="8">
                  <c:v>30.044799296263356</c:v>
                </c:pt>
                <c:pt idx="9">
                  <c:v>32.112658583204222</c:v>
                </c:pt>
                <c:pt idx="10">
                  <c:v>31.564428469675505</c:v>
                </c:pt>
                <c:pt idx="11">
                  <c:v>32.564041709161465</c:v>
                </c:pt>
                <c:pt idx="12">
                  <c:v>32.213705871849747</c:v>
                </c:pt>
                <c:pt idx="13">
                  <c:v>35.830307492757491</c:v>
                </c:pt>
                <c:pt idx="14">
                  <c:v>37.82266933701554</c:v>
                </c:pt>
                <c:pt idx="15">
                  <c:v>30.097107743459127</c:v>
                </c:pt>
                <c:pt idx="16">
                  <c:v>15.621408331855331</c:v>
                </c:pt>
                <c:pt idx="17">
                  <c:v>11.574333790862765</c:v>
                </c:pt>
                <c:pt idx="18">
                  <c:v>13.32508325368576</c:v>
                </c:pt>
                <c:pt idx="19">
                  <c:v>37.578930063883099</c:v>
                </c:pt>
                <c:pt idx="20">
                  <c:v>24.940558296598766</c:v>
                </c:pt>
                <c:pt idx="21">
                  <c:v>36.088651550096806</c:v>
                </c:pt>
                <c:pt idx="22">
                  <c:v>28.60678722944688</c:v>
                </c:pt>
                <c:pt idx="23">
                  <c:v>21.291646059100064</c:v>
                </c:pt>
                <c:pt idx="24">
                  <c:v>17.093339580897275</c:v>
                </c:pt>
                <c:pt idx="25">
                  <c:v>17.004809409978133</c:v>
                </c:pt>
                <c:pt idx="26">
                  <c:v>15.976364699878841</c:v>
                </c:pt>
                <c:pt idx="27">
                  <c:v>17.09308401457081</c:v>
                </c:pt>
                <c:pt idx="28">
                  <c:v>19.019960654926262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0.759809440048</c:v>
                </c:pt>
                <c:pt idx="1">
                  <c:v>69.197730609299995</c:v>
                </c:pt>
                <c:pt idx="2">
                  <c:v>94.151678855599997</c:v>
                </c:pt>
                <c:pt idx="3">
                  <c:v>515.416398888</c:v>
                </c:pt>
                <c:pt idx="4">
                  <c:v>139.140063922</c:v>
                </c:pt>
                <c:pt idx="5">
                  <c:v>96.465162900799996</c:v>
                </c:pt>
                <c:pt idx="6">
                  <c:v>66.235784941999995</c:v>
                </c:pt>
                <c:pt idx="7">
                  <c:v>158.00010926900001</c:v>
                </c:pt>
                <c:pt idx="8">
                  <c:v>99.225443583300006</c:v>
                </c:pt>
                <c:pt idx="9">
                  <c:v>281.45223983800003</c:v>
                </c:pt>
                <c:pt idx="10">
                  <c:v>72.216975762299995</c:v>
                </c:pt>
                <c:pt idx="11">
                  <c:v>60.951081575099998</c:v>
                </c:pt>
                <c:pt idx="12">
                  <c:v>63.0302459145</c:v>
                </c:pt>
                <c:pt idx="13">
                  <c:v>106.693438695</c:v>
                </c:pt>
                <c:pt idx="14">
                  <c:v>262.16312331400002</c:v>
                </c:pt>
                <c:pt idx="15">
                  <c:v>65.866565117500002</c:v>
                </c:pt>
                <c:pt idx="16">
                  <c:v>27.6455878111</c:v>
                </c:pt>
                <c:pt idx="17">
                  <c:v>16.9405892445</c:v>
                </c:pt>
                <c:pt idx="18">
                  <c:v>41.037038898500001</c:v>
                </c:pt>
                <c:pt idx="19">
                  <c:v>154.88351711000001</c:v>
                </c:pt>
                <c:pt idx="20">
                  <c:v>130.77755489699999</c:v>
                </c:pt>
                <c:pt idx="21">
                  <c:v>211.871413021</c:v>
                </c:pt>
                <c:pt idx="22">
                  <c:v>144.02829523599999</c:v>
                </c:pt>
                <c:pt idx="23">
                  <c:v>51.449477117900003</c:v>
                </c:pt>
                <c:pt idx="24">
                  <c:v>54.581985895499997</c:v>
                </c:pt>
                <c:pt idx="25">
                  <c:v>40.083895926399997</c:v>
                </c:pt>
                <c:pt idx="26">
                  <c:v>44.309765212400002</c:v>
                </c:pt>
                <c:pt idx="27">
                  <c:v>41.744843035300001</c:v>
                </c:pt>
                <c:pt idx="28">
                  <c:v>69.676531734500003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1.2129224270400001</c:v>
                </c:pt>
                <c:pt idx="1">
                  <c:v>70.864708919899996</c:v>
                </c:pt>
                <c:pt idx="2">
                  <c:v>84.017915120500007</c:v>
                </c:pt>
                <c:pt idx="3">
                  <c:v>116.69515390399999</c:v>
                </c:pt>
                <c:pt idx="4">
                  <c:v>61.513321203300002</c:v>
                </c:pt>
                <c:pt idx="5">
                  <c:v>105.839665119</c:v>
                </c:pt>
                <c:pt idx="6">
                  <c:v>7079.0293111199999</c:v>
                </c:pt>
                <c:pt idx="7">
                  <c:v>59.267309959099997</c:v>
                </c:pt>
                <c:pt idx="8">
                  <c:v>100.446360001</c:v>
                </c:pt>
                <c:pt idx="9">
                  <c:v>72.5007958984</c:v>
                </c:pt>
                <c:pt idx="10">
                  <c:v>70.906993407499996</c:v>
                </c:pt>
                <c:pt idx="11">
                  <c:v>56.585140770599999</c:v>
                </c:pt>
                <c:pt idx="12">
                  <c:v>54.187015247300003</c:v>
                </c:pt>
                <c:pt idx="13">
                  <c:v>67.687189780699995</c:v>
                </c:pt>
                <c:pt idx="14">
                  <c:v>395.45721274200002</c:v>
                </c:pt>
                <c:pt idx="15">
                  <c:v>54.288577226500003</c:v>
                </c:pt>
                <c:pt idx="16">
                  <c:v>18.698500871699999</c:v>
                </c:pt>
                <c:pt idx="17">
                  <c:v>12.8324030454</c:v>
                </c:pt>
                <c:pt idx="18">
                  <c:v>20.917042732199999</c:v>
                </c:pt>
                <c:pt idx="19">
                  <c:v>124.985124296</c:v>
                </c:pt>
                <c:pt idx="20">
                  <c:v>185.68447017700001</c:v>
                </c:pt>
                <c:pt idx="21">
                  <c:v>107.886105976</c:v>
                </c:pt>
                <c:pt idx="22">
                  <c:v>91.085073976000004</c:v>
                </c:pt>
                <c:pt idx="23">
                  <c:v>66.297857907400001</c:v>
                </c:pt>
                <c:pt idx="24">
                  <c:v>24.4819454963</c:v>
                </c:pt>
                <c:pt idx="25">
                  <c:v>40.334588387399997</c:v>
                </c:pt>
                <c:pt idx="26">
                  <c:v>26.617181836299999</c:v>
                </c:pt>
                <c:pt idx="27">
                  <c:v>53.7598626662</c:v>
                </c:pt>
                <c:pt idx="28">
                  <c:v>47.109183521299997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E79" zoomScale="70" zoomScaleNormal="70" workbookViewId="0">
      <selection activeCell="M102" sqref="M102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60</v>
      </c>
    </row>
    <row r="6" spans="2:51" x14ac:dyDescent="0.25">
      <c r="F6" t="s">
        <v>39</v>
      </c>
      <c r="G6" t="s">
        <v>62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4.3956193267585322</v>
      </c>
      <c r="P8" s="23">
        <f>MAX(P11:P39) - MIN(P11:P39)</f>
        <v>54</v>
      </c>
      <c r="Q8" s="24"/>
      <c r="AE8" s="22"/>
      <c r="AF8" s="23">
        <f>100*SQRT(AVERAGE(AF11:AF39))/$AJ$8</f>
        <v>4.0373474222330428</v>
      </c>
      <c r="AG8" s="23">
        <f>MAX(AG11:AG39) - MIN(AG11:AG39)</f>
        <v>54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/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402</v>
      </c>
      <c r="F11" s="11">
        <v>201</v>
      </c>
      <c r="G11" s="11">
        <v>0.20100000000000001</v>
      </c>
      <c r="H11" s="11">
        <v>0</v>
      </c>
      <c r="I11" s="11">
        <v>800.63787841800001</v>
      </c>
      <c r="J11" s="11">
        <v>65.150281766199996</v>
      </c>
      <c r="K11" s="11">
        <v>161.91661997200001</v>
      </c>
      <c r="L11" s="12" t="s">
        <v>61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61</v>
      </c>
      <c r="T11" s="1"/>
      <c r="U11" s="11">
        <v>1</v>
      </c>
      <c r="V11" s="11">
        <v>402</v>
      </c>
      <c r="W11" s="11">
        <v>201</v>
      </c>
      <c r="X11" s="11">
        <v>0.20100000000000001</v>
      </c>
      <c r="Y11" s="11">
        <v>0</v>
      </c>
      <c r="Z11" s="11">
        <v>1103.50292969</v>
      </c>
      <c r="AA11" s="11">
        <v>163.693267908</v>
      </c>
      <c r="AB11" s="11">
        <v>306.74648516299999</v>
      </c>
      <c r="AC11" s="12" t="s">
        <v>61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12" t="s">
        <v>61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49</v>
      </c>
      <c r="F12" s="11">
        <v>24.5</v>
      </c>
      <c r="G12" s="11">
        <v>2.4500000000000001E-2</v>
      </c>
      <c r="H12" s="11">
        <v>960.31414794900002</v>
      </c>
      <c r="I12" s="11">
        <v>1012.55004883</v>
      </c>
      <c r="J12" s="11">
        <v>984.66374113100005</v>
      </c>
      <c r="K12" s="11">
        <v>12.564660802200001</v>
      </c>
      <c r="L12" s="12" t="s">
        <v>36</v>
      </c>
      <c r="M12">
        <f t="shared" si="1"/>
        <v>0.98466374113100008</v>
      </c>
      <c r="N12">
        <f t="shared" ref="N12:N39" si="5">IF(L12="Y",K12*$J$8,#N/A)</f>
        <v>1.2564660802200001E-2</v>
      </c>
      <c r="O12">
        <f t="shared" ref="O12:O39" si="6">IF(L12="Y",(M12-$AJ12)^2,"")</f>
        <v>1.3302452609896983E-2</v>
      </c>
      <c r="P12">
        <f t="shared" ref="P12:P39" si="7">IF(L12="Y",$C12,"")</f>
        <v>-26</v>
      </c>
      <c r="Q12" s="12" t="s">
        <v>36</v>
      </c>
      <c r="T12" s="1"/>
      <c r="U12" s="11">
        <v>2</v>
      </c>
      <c r="V12" s="11">
        <v>49</v>
      </c>
      <c r="W12" s="11">
        <v>24.5</v>
      </c>
      <c r="X12" s="11">
        <v>2.4500000000000001E-2</v>
      </c>
      <c r="Y12" s="11">
        <v>974.24304199200003</v>
      </c>
      <c r="Z12" s="11">
        <v>1002.24005127</v>
      </c>
      <c r="AA12" s="11">
        <v>987.28970897399995</v>
      </c>
      <c r="AB12" s="11">
        <v>6.4235740937600001</v>
      </c>
      <c r="AC12" s="12" t="s">
        <v>36</v>
      </c>
      <c r="AD12">
        <f t="shared" ref="AD12:AD39" si="8">IF(AC12="Y",AA12*$J$8,#N/A)</f>
        <v>0.98728970897399992</v>
      </c>
      <c r="AE12">
        <f t="shared" ref="AE12:AE39" si="9">IF(AC12="Y",AB12*$J$8,#N/A)</f>
        <v>6.4235740937600002E-3</v>
      </c>
      <c r="AF12">
        <f t="shared" ref="AF12:AF39" si="10">IF(AC12="Y",(AD12-$AJ12)^2,"")</f>
        <v>1.2703609703165654E-2</v>
      </c>
      <c r="AG12">
        <f t="shared" ref="AG12:AG39" si="11">IF(AC12="Y",$C12,"")</f>
        <v>-26</v>
      </c>
      <c r="AH12" s="12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985.19512939499998</v>
      </c>
      <c r="I13" s="11">
        <v>1022.00915527</v>
      </c>
      <c r="J13" s="11">
        <v>1005.20007794</v>
      </c>
      <c r="K13" s="11">
        <v>7.9971971359199996</v>
      </c>
      <c r="L13" s="12" t="s">
        <v>36</v>
      </c>
      <c r="M13">
        <f t="shared" si="1"/>
        <v>1.0052000779400001</v>
      </c>
      <c r="N13">
        <f t="shared" si="5"/>
        <v>7.9971971359200002E-3</v>
      </c>
      <c r="O13">
        <f t="shared" si="6"/>
        <v>8.9870252225820717E-3</v>
      </c>
      <c r="P13">
        <f t="shared" si="7"/>
        <v>-24</v>
      </c>
      <c r="Q13" s="12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982.25384521499996</v>
      </c>
      <c r="Z13" s="11">
        <v>1029.81604004</v>
      </c>
      <c r="AA13" s="11">
        <v>1012.2010181099999</v>
      </c>
      <c r="AB13" s="11">
        <v>11.2797730639</v>
      </c>
      <c r="AC13" s="12" t="s">
        <v>36</v>
      </c>
      <c r="AD13">
        <f t="shared" si="8"/>
        <v>1.0122010181100001</v>
      </c>
      <c r="AE13">
        <f t="shared" si="9"/>
        <v>1.1279773063900001E-2</v>
      </c>
      <c r="AF13">
        <f t="shared" si="10"/>
        <v>7.7086612209205504E-3</v>
      </c>
      <c r="AG13">
        <f t="shared" si="11"/>
        <v>-24</v>
      </c>
      <c r="AH13" s="12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1010.17932129</v>
      </c>
      <c r="I14" s="11">
        <v>1052.0750732399999</v>
      </c>
      <c r="J14" s="11">
        <v>1029.89779907</v>
      </c>
      <c r="K14" s="11">
        <v>10.099629848299999</v>
      </c>
      <c r="L14" s="12" t="s">
        <v>36</v>
      </c>
      <c r="M14">
        <f t="shared" si="1"/>
        <v>1.02989779907</v>
      </c>
      <c r="N14">
        <f t="shared" si="5"/>
        <v>1.00996298483E-2</v>
      </c>
      <c r="O14">
        <f t="shared" si="6"/>
        <v>4.914318575230104E-3</v>
      </c>
      <c r="P14">
        <f t="shared" si="7"/>
        <v>-22</v>
      </c>
      <c r="Q14" s="12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1016.43817139</v>
      </c>
      <c r="Z14" s="11">
        <v>1062.11096191</v>
      </c>
      <c r="AA14" s="11">
        <v>1035.45626831</v>
      </c>
      <c r="AB14" s="11">
        <v>8.6889620546799993</v>
      </c>
      <c r="AC14" s="12" t="s">
        <v>36</v>
      </c>
      <c r="AD14">
        <f t="shared" si="8"/>
        <v>1.0354562683100001</v>
      </c>
      <c r="AE14">
        <f t="shared" si="9"/>
        <v>8.6889620546799998E-3</v>
      </c>
      <c r="AF14">
        <f t="shared" si="10"/>
        <v>4.1658933004707025E-3</v>
      </c>
      <c r="AG14">
        <f t="shared" si="11"/>
        <v>-22</v>
      </c>
      <c r="AH14" s="12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51</v>
      </c>
      <c r="F15" s="11">
        <v>25.5</v>
      </c>
      <c r="G15" s="11">
        <v>2.5499999999999998E-2</v>
      </c>
      <c r="H15" s="11">
        <v>1026.5837402300001</v>
      </c>
      <c r="I15" s="11">
        <v>1057.6916503899999</v>
      </c>
      <c r="J15" s="11">
        <v>1044.9762633099999</v>
      </c>
      <c r="K15" s="11">
        <v>7.35505116611</v>
      </c>
      <c r="L15" s="12" t="s">
        <v>36</v>
      </c>
      <c r="M15">
        <f t="shared" si="1"/>
        <v>1.0449762633099999</v>
      </c>
      <c r="N15">
        <f t="shared" si="5"/>
        <v>7.3550511661100004E-3</v>
      </c>
      <c r="O15">
        <f t="shared" si="6"/>
        <v>3.0276115993304697E-3</v>
      </c>
      <c r="P15">
        <f t="shared" si="7"/>
        <v>-20</v>
      </c>
      <c r="Q15" s="12" t="s">
        <v>36</v>
      </c>
      <c r="T15" s="1"/>
      <c r="U15" s="11">
        <v>5</v>
      </c>
      <c r="V15" s="11">
        <v>51</v>
      </c>
      <c r="W15" s="11">
        <v>25.5</v>
      </c>
      <c r="X15" s="11">
        <v>2.5499999999999998E-2</v>
      </c>
      <c r="Y15" s="11">
        <v>1031.4064941399999</v>
      </c>
      <c r="Z15" s="11">
        <v>1069.66052246</v>
      </c>
      <c r="AA15" s="11">
        <v>1049.02926576</v>
      </c>
      <c r="AB15" s="11">
        <v>8.4567254293200005</v>
      </c>
      <c r="AC15" s="12" t="s">
        <v>36</v>
      </c>
      <c r="AD15">
        <f t="shared" si="8"/>
        <v>1.04902926576</v>
      </c>
      <c r="AE15">
        <f t="shared" si="9"/>
        <v>8.4567254293200014E-3</v>
      </c>
      <c r="AF15">
        <f t="shared" si="10"/>
        <v>2.5980157489647179E-3</v>
      </c>
      <c r="AG15">
        <f t="shared" si="11"/>
        <v>-20</v>
      </c>
      <c r="AH15" s="12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52</v>
      </c>
      <c r="F16" s="11">
        <v>26</v>
      </c>
      <c r="G16" s="11">
        <v>2.5999999999999999E-2</v>
      </c>
      <c r="H16" s="11">
        <v>1030.0695800799999</v>
      </c>
      <c r="I16" s="11">
        <v>1079.3969726600001</v>
      </c>
      <c r="J16" s="11">
        <v>1056.16225257</v>
      </c>
      <c r="K16" s="11">
        <v>8.9577539592799997</v>
      </c>
      <c r="L16" s="12" t="s">
        <v>36</v>
      </c>
      <c r="M16">
        <f t="shared" si="1"/>
        <v>1.0561622525700001</v>
      </c>
      <c r="N16">
        <f t="shared" si="5"/>
        <v>8.9577539592799998E-3</v>
      </c>
      <c r="O16">
        <f t="shared" si="6"/>
        <v>1.9217480997364732E-3</v>
      </c>
      <c r="P16">
        <f t="shared" si="7"/>
        <v>-18</v>
      </c>
      <c r="Q16" s="12" t="s">
        <v>36</v>
      </c>
      <c r="T16" s="1"/>
      <c r="U16" s="11">
        <v>6</v>
      </c>
      <c r="V16" s="11">
        <v>52</v>
      </c>
      <c r="W16" s="11">
        <v>26</v>
      </c>
      <c r="X16" s="11">
        <v>2.5999999999999999E-2</v>
      </c>
      <c r="Y16" s="11">
        <v>1037.3995361299999</v>
      </c>
      <c r="Z16" s="11">
        <v>1083.9387207</v>
      </c>
      <c r="AA16" s="11">
        <v>1059.7508192800001</v>
      </c>
      <c r="AB16" s="11">
        <v>10.408532190000001</v>
      </c>
      <c r="AC16" s="12" t="s">
        <v>36</v>
      </c>
      <c r="AD16">
        <f t="shared" si="8"/>
        <v>1.05975081928</v>
      </c>
      <c r="AE16">
        <f t="shared" si="9"/>
        <v>1.0408532190000002E-2</v>
      </c>
      <c r="AF16">
        <f t="shared" si="10"/>
        <v>1.6199965486312241E-3</v>
      </c>
      <c r="AG16">
        <f t="shared" si="11"/>
        <v>-18</v>
      </c>
      <c r="AH16" s="12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1046.98474121</v>
      </c>
      <c r="I17" s="11">
        <v>1080.5521240200001</v>
      </c>
      <c r="J17" s="11">
        <v>1065.1268502</v>
      </c>
      <c r="K17" s="11">
        <v>7.5903535154200004</v>
      </c>
      <c r="L17" s="12" t="s">
        <v>36</v>
      </c>
      <c r="M17">
        <f t="shared" si="1"/>
        <v>1.0651268502</v>
      </c>
      <c r="N17">
        <f t="shared" si="5"/>
        <v>7.5903535154200003E-3</v>
      </c>
      <c r="O17">
        <f t="shared" si="6"/>
        <v>1.2161365769732481E-3</v>
      </c>
      <c r="P17">
        <f t="shared" si="7"/>
        <v>-16</v>
      </c>
      <c r="Q17" s="12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1050.8671875</v>
      </c>
      <c r="Z17" s="11">
        <v>1087.71252441</v>
      </c>
      <c r="AA17" s="11">
        <v>1068.1548952600001</v>
      </c>
      <c r="AB17" s="11">
        <v>8.4713364251600005</v>
      </c>
      <c r="AC17" s="12" t="s">
        <v>36</v>
      </c>
      <c r="AD17">
        <f t="shared" si="8"/>
        <v>1.0681548952600002</v>
      </c>
      <c r="AE17">
        <f t="shared" si="9"/>
        <v>8.4713364251600004E-3</v>
      </c>
      <c r="AF17">
        <f t="shared" si="10"/>
        <v>1.0141106959015646E-3</v>
      </c>
      <c r="AG17">
        <f t="shared" si="11"/>
        <v>-16</v>
      </c>
      <c r="AH17" s="12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52</v>
      </c>
      <c r="F18" s="11">
        <v>26</v>
      </c>
      <c r="G18" s="11">
        <v>2.5999999999999999E-2</v>
      </c>
      <c r="H18" s="11">
        <v>1053.6710205100001</v>
      </c>
      <c r="I18" s="11">
        <v>1090.57775879</v>
      </c>
      <c r="J18" s="11">
        <v>1070.58587412</v>
      </c>
      <c r="K18" s="11">
        <v>8.0129397753500005</v>
      </c>
      <c r="L18" s="12" t="s">
        <v>36</v>
      </c>
      <c r="M18">
        <f t="shared" si="1"/>
        <v>1.0705858741200001</v>
      </c>
      <c r="N18">
        <f t="shared" si="5"/>
        <v>8.0129397753500014E-3</v>
      </c>
      <c r="O18">
        <f t="shared" si="6"/>
        <v>8.651908012844876E-4</v>
      </c>
      <c r="P18">
        <f t="shared" si="7"/>
        <v>-14</v>
      </c>
      <c r="Q18" s="12" t="s">
        <v>36</v>
      </c>
      <c r="T18" s="1"/>
      <c r="U18" s="11">
        <v>8</v>
      </c>
      <c r="V18" s="11">
        <v>52</v>
      </c>
      <c r="W18" s="11">
        <v>26</v>
      </c>
      <c r="X18" s="11">
        <v>2.5999999999999999E-2</v>
      </c>
      <c r="Y18" s="11">
        <v>1058.40234375</v>
      </c>
      <c r="Z18" s="11">
        <v>1091.1047363299999</v>
      </c>
      <c r="AA18" s="11">
        <v>1073.3045701200001</v>
      </c>
      <c r="AB18" s="11">
        <v>7.4879115771000002</v>
      </c>
      <c r="AC18" s="12" t="s">
        <v>36</v>
      </c>
      <c r="AD18">
        <f t="shared" si="8"/>
        <v>1.0733045701200001</v>
      </c>
      <c r="AE18">
        <f t="shared" si="9"/>
        <v>7.4879115771000005E-3</v>
      </c>
      <c r="AF18">
        <f t="shared" si="10"/>
        <v>7.1264597647799442E-4</v>
      </c>
      <c r="AG18">
        <f t="shared" si="11"/>
        <v>-14</v>
      </c>
      <c r="AH18" s="12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52</v>
      </c>
      <c r="F19" s="11">
        <v>26</v>
      </c>
      <c r="G19" s="11">
        <v>2.5999999999999999E-2</v>
      </c>
      <c r="H19" s="11">
        <v>1059.5190429700001</v>
      </c>
      <c r="I19" s="11">
        <v>1095.7756347699999</v>
      </c>
      <c r="J19" s="11">
        <v>1076.17594558</v>
      </c>
      <c r="K19" s="11">
        <v>8.59510700517</v>
      </c>
      <c r="L19" s="12" t="s">
        <v>36</v>
      </c>
      <c r="M19">
        <f t="shared" si="1"/>
        <v>1.07617594558</v>
      </c>
      <c r="N19">
        <f t="shared" si="5"/>
        <v>8.595107005170001E-3</v>
      </c>
      <c r="O19">
        <f t="shared" si="6"/>
        <v>5.6758556900712766E-4</v>
      </c>
      <c r="P19">
        <f t="shared" si="7"/>
        <v>-12</v>
      </c>
      <c r="Q19" s="12" t="s">
        <v>36</v>
      </c>
      <c r="T19" s="1"/>
      <c r="U19" s="11">
        <v>9</v>
      </c>
      <c r="V19" s="11">
        <v>52</v>
      </c>
      <c r="W19" s="11">
        <v>26</v>
      </c>
      <c r="X19" s="11">
        <v>2.5999999999999999E-2</v>
      </c>
      <c r="Y19" s="11">
        <v>1060.71032715</v>
      </c>
      <c r="Z19" s="11">
        <v>1103.5139160199999</v>
      </c>
      <c r="AA19" s="11">
        <v>1079.91441697</v>
      </c>
      <c r="AB19" s="11">
        <v>8.8018966143899995</v>
      </c>
      <c r="AC19" s="12" t="s">
        <v>36</v>
      </c>
      <c r="AD19">
        <f t="shared" si="8"/>
        <v>1.0799144169700001</v>
      </c>
      <c r="AE19">
        <f t="shared" si="9"/>
        <v>8.801896614389999E-3</v>
      </c>
      <c r="AF19">
        <f t="shared" si="10"/>
        <v>4.0343064565502259E-4</v>
      </c>
      <c r="AG19">
        <f t="shared" si="11"/>
        <v>-12</v>
      </c>
      <c r="AH19" s="12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50</v>
      </c>
      <c r="F20" s="11">
        <v>25</v>
      </c>
      <c r="G20" s="11">
        <v>2.5000000000000001E-2</v>
      </c>
      <c r="H20" s="11">
        <v>1060.4997558600001</v>
      </c>
      <c r="I20" s="11">
        <v>1099.6972656200001</v>
      </c>
      <c r="J20" s="11">
        <v>1078.4844775399999</v>
      </c>
      <c r="K20" s="11">
        <v>8.6182563895800008</v>
      </c>
      <c r="L20" s="12" t="s">
        <v>36</v>
      </c>
      <c r="M20">
        <f t="shared" si="1"/>
        <v>1.07848447754</v>
      </c>
      <c r="N20">
        <f t="shared" si="5"/>
        <v>8.6182563895800014E-3</v>
      </c>
      <c r="O20">
        <f t="shared" si="6"/>
        <v>4.6291770672676888E-4</v>
      </c>
      <c r="P20">
        <f t="shared" si="7"/>
        <v>-10</v>
      </c>
      <c r="Q20" s="12" t="s">
        <v>36</v>
      </c>
      <c r="T20" s="1"/>
      <c r="U20" s="11">
        <v>10</v>
      </c>
      <c r="V20" s="11">
        <v>50</v>
      </c>
      <c r="W20" s="11">
        <v>25</v>
      </c>
      <c r="X20" s="11">
        <v>2.5000000000000001E-2</v>
      </c>
      <c r="Y20" s="11">
        <v>1067.8508300799999</v>
      </c>
      <c r="Z20" s="11">
        <v>1099.07324219</v>
      </c>
      <c r="AA20" s="11">
        <v>1083.6551709</v>
      </c>
      <c r="AB20" s="11">
        <v>7.3299367015800003</v>
      </c>
      <c r="AC20" s="12" t="s">
        <v>36</v>
      </c>
      <c r="AD20">
        <f t="shared" si="8"/>
        <v>1.0836551709</v>
      </c>
      <c r="AE20">
        <f t="shared" si="9"/>
        <v>7.3299367015800003E-3</v>
      </c>
      <c r="AF20">
        <f t="shared" si="10"/>
        <v>2.6715343830821086E-4</v>
      </c>
      <c r="AG20">
        <f t="shared" si="11"/>
        <v>-10</v>
      </c>
      <c r="AH20" s="12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52</v>
      </c>
      <c r="F21" s="11">
        <v>26</v>
      </c>
      <c r="G21" s="11">
        <v>2.5999999999999999E-2</v>
      </c>
      <c r="H21" s="11">
        <v>1066.8168945299999</v>
      </c>
      <c r="I21" s="11">
        <v>1093.1690673799999</v>
      </c>
      <c r="J21" s="11">
        <v>1080.1461862399999</v>
      </c>
      <c r="K21" s="11">
        <v>6.4788631722399996</v>
      </c>
      <c r="L21" s="12" t="s">
        <v>36</v>
      </c>
      <c r="M21">
        <f t="shared" si="1"/>
        <v>1.0801461862399999</v>
      </c>
      <c r="N21">
        <f t="shared" si="5"/>
        <v>6.4788631722399997E-3</v>
      </c>
      <c r="O21">
        <f t="shared" si="6"/>
        <v>3.9417392081677217E-4</v>
      </c>
      <c r="P21">
        <f t="shared" si="7"/>
        <v>-8</v>
      </c>
      <c r="Q21" s="12" t="s">
        <v>36</v>
      </c>
      <c r="T21" s="1"/>
      <c r="U21" s="11">
        <v>11</v>
      </c>
      <c r="V21" s="11">
        <v>52</v>
      </c>
      <c r="W21" s="11">
        <v>26</v>
      </c>
      <c r="X21" s="11">
        <v>2.5999999999999999E-2</v>
      </c>
      <c r="Y21" s="11">
        <v>1069.10217285</v>
      </c>
      <c r="Z21" s="11">
        <v>1101.37011719</v>
      </c>
      <c r="AA21" s="11">
        <v>1084.1006399299999</v>
      </c>
      <c r="AB21" s="11">
        <v>7.3294884532699998</v>
      </c>
      <c r="AC21" s="12" t="s">
        <v>36</v>
      </c>
      <c r="AD21">
        <f t="shared" si="8"/>
        <v>1.0841006399299999</v>
      </c>
      <c r="AE21">
        <f t="shared" si="9"/>
        <v>7.32948845327E-3</v>
      </c>
      <c r="AF21">
        <f t="shared" si="10"/>
        <v>2.5278965063551504E-4</v>
      </c>
      <c r="AG21">
        <f t="shared" si="11"/>
        <v>-8</v>
      </c>
      <c r="AH21" s="12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1068.5444335899999</v>
      </c>
      <c r="I22" s="11">
        <v>1095.28674316</v>
      </c>
      <c r="J22" s="11">
        <v>1082.22247913</v>
      </c>
      <c r="K22" s="11">
        <v>5.9988163618500003</v>
      </c>
      <c r="L22" s="12" t="s">
        <v>36</v>
      </c>
      <c r="M22">
        <f t="shared" si="1"/>
        <v>1.0822224791300001</v>
      </c>
      <c r="N22">
        <f t="shared" si="5"/>
        <v>5.9988163618500002E-3</v>
      </c>
      <c r="O22">
        <f t="shared" si="6"/>
        <v>3.1604024828328387E-4</v>
      </c>
      <c r="P22">
        <f t="shared" si="7"/>
        <v>-6</v>
      </c>
      <c r="Q22" s="12" t="s">
        <v>36</v>
      </c>
      <c r="T22" s="1"/>
      <c r="U22" s="11">
        <v>12</v>
      </c>
      <c r="V22" s="11">
        <v>51</v>
      </c>
      <c r="W22" s="11">
        <v>25.5</v>
      </c>
      <c r="X22" s="11">
        <v>2.5499999999999998E-2</v>
      </c>
      <c r="Y22" s="11">
        <v>1070.11682129</v>
      </c>
      <c r="Z22" s="11">
        <v>1096.5</v>
      </c>
      <c r="AA22" s="11">
        <v>1086.36833161</v>
      </c>
      <c r="AB22" s="11">
        <v>6.5791946777800003</v>
      </c>
      <c r="AC22" s="12" t="s">
        <v>36</v>
      </c>
      <c r="AD22">
        <f t="shared" si="8"/>
        <v>1.0863683316100001</v>
      </c>
      <c r="AE22">
        <f t="shared" si="9"/>
        <v>6.5791946777800005E-3</v>
      </c>
      <c r="AF22">
        <f t="shared" si="10"/>
        <v>1.8582238309492418E-4</v>
      </c>
      <c r="AG22">
        <f t="shared" si="11"/>
        <v>-6</v>
      </c>
      <c r="AH22" s="12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50</v>
      </c>
      <c r="F23" s="11">
        <v>25</v>
      </c>
      <c r="G23" s="11">
        <v>2.5000000000000001E-2</v>
      </c>
      <c r="H23" s="11">
        <v>1072.00720215</v>
      </c>
      <c r="I23" s="11">
        <v>1096.3913574200001</v>
      </c>
      <c r="J23" s="11">
        <v>1084.8487500000001</v>
      </c>
      <c r="K23" s="11">
        <v>6.0590166588600001</v>
      </c>
      <c r="L23" s="12" t="s">
        <v>36</v>
      </c>
      <c r="M23">
        <f t="shared" si="1"/>
        <v>1.0848487500000001</v>
      </c>
      <c r="N23">
        <f t="shared" si="5"/>
        <v>6.0590166588599999E-3</v>
      </c>
      <c r="O23">
        <f t="shared" si="6"/>
        <v>2.2956037656249846E-4</v>
      </c>
      <c r="P23">
        <f t="shared" si="7"/>
        <v>-4</v>
      </c>
      <c r="Q23" s="12" t="s">
        <v>36</v>
      </c>
      <c r="T23" s="1"/>
      <c r="U23" s="11">
        <v>13</v>
      </c>
      <c r="V23" s="11">
        <v>50</v>
      </c>
      <c r="W23" s="11">
        <v>25</v>
      </c>
      <c r="X23" s="11">
        <v>2.5000000000000001E-2</v>
      </c>
      <c r="Y23" s="11">
        <v>1070.80078125</v>
      </c>
      <c r="Z23" s="11">
        <v>1105.2722168</v>
      </c>
      <c r="AA23" s="11">
        <v>1087.40733643</v>
      </c>
      <c r="AB23" s="11">
        <v>6.8974453911499998</v>
      </c>
      <c r="AC23" s="12" t="s">
        <v>36</v>
      </c>
      <c r="AD23">
        <f t="shared" si="8"/>
        <v>1.0874073364300001</v>
      </c>
      <c r="AE23">
        <f t="shared" si="9"/>
        <v>6.8974453911499999E-3</v>
      </c>
      <c r="AF23">
        <f t="shared" si="10"/>
        <v>1.5857517578720504E-4</v>
      </c>
      <c r="AG23">
        <f t="shared" si="11"/>
        <v>-4</v>
      </c>
      <c r="AH23" s="12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1068.44921875</v>
      </c>
      <c r="I24" s="11">
        <v>1099.3087158200001</v>
      </c>
      <c r="J24" s="11">
        <v>1085.1349276000001</v>
      </c>
      <c r="K24" s="11">
        <v>7.3524576559300003</v>
      </c>
      <c r="L24" s="12" t="s">
        <v>36</v>
      </c>
      <c r="M24">
        <f t="shared" si="1"/>
        <v>1.0851349276000002</v>
      </c>
      <c r="N24">
        <f t="shared" si="5"/>
        <v>7.3524576559300002E-3</v>
      </c>
      <c r="O24">
        <f t="shared" si="6"/>
        <v>2.2097037745723883E-4</v>
      </c>
      <c r="P24">
        <f t="shared" si="7"/>
        <v>-2</v>
      </c>
      <c r="Q24" s="12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1069.78808594</v>
      </c>
      <c r="Z24" s="11">
        <v>1109.4161377</v>
      </c>
      <c r="AA24" s="11">
        <v>1089.06335214</v>
      </c>
      <c r="AB24" s="11">
        <v>9.60031175654</v>
      </c>
      <c r="AC24" s="12" t="s">
        <v>36</v>
      </c>
      <c r="AD24">
        <f t="shared" si="8"/>
        <v>1.0890633521399999</v>
      </c>
      <c r="AE24">
        <f t="shared" si="9"/>
        <v>9.600311756540001E-3</v>
      </c>
      <c r="AF24">
        <f t="shared" si="10"/>
        <v>1.1961026641364583E-4</v>
      </c>
      <c r="AG24">
        <f t="shared" si="11"/>
        <v>-2</v>
      </c>
      <c r="AH24" s="12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52</v>
      </c>
      <c r="F25" s="11">
        <v>26</v>
      </c>
      <c r="G25" s="11">
        <v>2.5999999999999999E-2</v>
      </c>
      <c r="H25" s="11">
        <v>1069.5383300799999</v>
      </c>
      <c r="I25" s="11">
        <v>1104.44238281</v>
      </c>
      <c r="J25" s="11">
        <v>1086.69685951</v>
      </c>
      <c r="K25" s="11">
        <v>7.8535647396300003</v>
      </c>
      <c r="L25" s="12" t="s">
        <v>36</v>
      </c>
      <c r="M25">
        <f t="shared" si="1"/>
        <v>1.0866968595099999</v>
      </c>
      <c r="N25">
        <f t="shared" si="5"/>
        <v>7.85356473963E-3</v>
      </c>
      <c r="O25">
        <f t="shared" si="6"/>
        <v>1.7697354689668124E-4</v>
      </c>
      <c r="P25">
        <f t="shared" si="7"/>
        <v>0</v>
      </c>
      <c r="Q25" s="12" t="s">
        <v>36</v>
      </c>
      <c r="T25" s="1"/>
      <c r="U25" s="11">
        <v>15</v>
      </c>
      <c r="V25" s="11">
        <v>52</v>
      </c>
      <c r="W25" s="11">
        <v>26</v>
      </c>
      <c r="X25" s="11">
        <v>2.5999999999999999E-2</v>
      </c>
      <c r="Y25" s="11">
        <v>1065.9294433600001</v>
      </c>
      <c r="Z25" s="11">
        <v>1107.6026611299999</v>
      </c>
      <c r="AA25" s="11">
        <v>1090.11929087</v>
      </c>
      <c r="AB25" s="11">
        <v>10.083690819799999</v>
      </c>
      <c r="AC25" s="12" t="s">
        <v>36</v>
      </c>
      <c r="AD25">
        <f t="shared" si="8"/>
        <v>1.0901192908699999</v>
      </c>
      <c r="AE25">
        <f t="shared" si="9"/>
        <v>1.00836908198E-2</v>
      </c>
      <c r="AF25">
        <f t="shared" si="10"/>
        <v>9.762841291166861E-5</v>
      </c>
      <c r="AG25">
        <f t="shared" si="11"/>
        <v>0</v>
      </c>
      <c r="AH25" s="12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52</v>
      </c>
      <c r="F26" s="11">
        <v>26</v>
      </c>
      <c r="G26" s="11">
        <v>2.5999999999999999E-2</v>
      </c>
      <c r="H26" s="11">
        <v>1068.0201416</v>
      </c>
      <c r="I26" s="11">
        <v>1102.62988281</v>
      </c>
      <c r="J26" s="11">
        <v>1087.78066782</v>
      </c>
      <c r="K26" s="11">
        <v>7.0650324261700002</v>
      </c>
      <c r="L26" s="12" t="s">
        <v>36</v>
      </c>
      <c r="M26">
        <f t="shared" si="1"/>
        <v>1.0877806678199999</v>
      </c>
      <c r="N26">
        <f t="shared" si="5"/>
        <v>7.0650324261700001E-3</v>
      </c>
      <c r="O26">
        <f t="shared" si="6"/>
        <v>1.4931207892518729E-4</v>
      </c>
      <c r="P26">
        <f t="shared" si="7"/>
        <v>2</v>
      </c>
      <c r="Q26" s="12" t="s">
        <v>36</v>
      </c>
      <c r="T26" s="1"/>
      <c r="U26" s="11">
        <v>16</v>
      </c>
      <c r="V26" s="11">
        <v>52</v>
      </c>
      <c r="W26" s="11">
        <v>26</v>
      </c>
      <c r="X26" s="11">
        <v>2.5999999999999999E-2</v>
      </c>
      <c r="Y26" s="11">
        <v>1076.08239746</v>
      </c>
      <c r="Z26" s="11">
        <v>1107.4073486299999</v>
      </c>
      <c r="AA26" s="11">
        <v>1091.7546386700001</v>
      </c>
      <c r="AB26" s="11">
        <v>8.8507259406600003</v>
      </c>
      <c r="AC26" s="12" t="s">
        <v>36</v>
      </c>
      <c r="AD26">
        <f t="shared" si="8"/>
        <v>1.0917546386700001</v>
      </c>
      <c r="AE26">
        <f t="shared" si="9"/>
        <v>8.8507259406599998E-3</v>
      </c>
      <c r="AF26">
        <f t="shared" si="10"/>
        <v>6.7985983462259011E-5</v>
      </c>
      <c r="AG26">
        <f t="shared" si="11"/>
        <v>2</v>
      </c>
      <c r="AH26" s="12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52</v>
      </c>
      <c r="F27" s="11">
        <v>26</v>
      </c>
      <c r="G27" s="11">
        <v>2.5999999999999999E-2</v>
      </c>
      <c r="H27" s="11">
        <v>1072.6164550799999</v>
      </c>
      <c r="I27" s="11">
        <v>1103.4051513700001</v>
      </c>
      <c r="J27" s="11">
        <v>1086.7527348399999</v>
      </c>
      <c r="K27" s="11">
        <v>6.9911210301900004</v>
      </c>
      <c r="L27" s="12" t="s">
        <v>36</v>
      </c>
      <c r="M27">
        <f t="shared" si="1"/>
        <v>1.0867527348399999</v>
      </c>
      <c r="N27">
        <f t="shared" si="5"/>
        <v>6.991121030190001E-3</v>
      </c>
      <c r="O27">
        <f t="shared" si="6"/>
        <v>1.754900342193548E-4</v>
      </c>
      <c r="P27">
        <f t="shared" si="7"/>
        <v>4</v>
      </c>
      <c r="Q27" s="12" t="s">
        <v>36</v>
      </c>
      <c r="T27" s="1"/>
      <c r="U27" s="11">
        <v>17</v>
      </c>
      <c r="V27" s="11">
        <v>52</v>
      </c>
      <c r="W27" s="11">
        <v>26</v>
      </c>
      <c r="X27" s="11">
        <v>2.5999999999999999E-2</v>
      </c>
      <c r="Y27" s="11">
        <v>1082.1627197299999</v>
      </c>
      <c r="Z27" s="11">
        <v>1114.6229248</v>
      </c>
      <c r="AA27" s="11">
        <v>1098.63272564</v>
      </c>
      <c r="AB27" s="11">
        <v>6.7078442363399997</v>
      </c>
      <c r="AC27" s="12" t="s">
        <v>36</v>
      </c>
      <c r="AD27">
        <f t="shared" si="8"/>
        <v>1.0986327256399999</v>
      </c>
      <c r="AE27">
        <f t="shared" si="9"/>
        <v>6.7078442363399998E-3</v>
      </c>
      <c r="AF27">
        <f t="shared" si="10"/>
        <v>1.8694391755138752E-6</v>
      </c>
      <c r="AG27">
        <f t="shared" si="11"/>
        <v>4</v>
      </c>
      <c r="AH27" s="12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1072.5568847699999</v>
      </c>
      <c r="I28" s="11">
        <v>1107.8748779299999</v>
      </c>
      <c r="J28" s="11">
        <v>1089.22202242</v>
      </c>
      <c r="K28" s="11">
        <v>6.4406245150799997</v>
      </c>
      <c r="L28" s="12" t="s">
        <v>36</v>
      </c>
      <c r="M28">
        <f t="shared" si="1"/>
        <v>1.08922202242</v>
      </c>
      <c r="N28">
        <f t="shared" si="5"/>
        <v>6.4406245150800002E-3</v>
      </c>
      <c r="O28">
        <f t="shared" si="6"/>
        <v>1.1616480071498476E-4</v>
      </c>
      <c r="P28">
        <f t="shared" si="7"/>
        <v>6</v>
      </c>
      <c r="Q28" s="12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1072.7299804700001</v>
      </c>
      <c r="Z28" s="11">
        <v>1124.2547607399999</v>
      </c>
      <c r="AA28" s="11">
        <v>1102.28089318</v>
      </c>
      <c r="AB28" s="11">
        <v>10.9096095439</v>
      </c>
      <c r="AC28" s="12" t="s">
        <v>36</v>
      </c>
      <c r="AD28">
        <f t="shared" si="8"/>
        <v>1.1022808931800001</v>
      </c>
      <c r="AE28">
        <f t="shared" si="9"/>
        <v>1.09096095439E-2</v>
      </c>
      <c r="AF28">
        <f t="shared" si="10"/>
        <v>5.2024736985706078E-6</v>
      </c>
      <c r="AG28">
        <f t="shared" si="11"/>
        <v>6</v>
      </c>
      <c r="AH28" s="12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1071.6922607399999</v>
      </c>
      <c r="I29" s="11">
        <v>1113.7825927700001</v>
      </c>
      <c r="J29" s="11">
        <v>1093.0272216799999</v>
      </c>
      <c r="K29" s="11">
        <v>10.646112759199999</v>
      </c>
      <c r="L29" s="12" t="s">
        <v>36</v>
      </c>
      <c r="M29">
        <f t="shared" si="1"/>
        <v>1.0930272216799999</v>
      </c>
      <c r="N29">
        <f t="shared" si="5"/>
        <v>1.0646112759199999E-2</v>
      </c>
      <c r="O29">
        <f t="shared" si="6"/>
        <v>4.8619637499864892E-5</v>
      </c>
      <c r="P29">
        <f t="shared" si="7"/>
        <v>8</v>
      </c>
      <c r="Q29" s="12" t="s">
        <v>36</v>
      </c>
      <c r="T29" s="1"/>
      <c r="U29" s="11">
        <v>19</v>
      </c>
      <c r="V29" s="11">
        <v>50</v>
      </c>
      <c r="W29" s="11">
        <v>25</v>
      </c>
      <c r="X29" s="11">
        <v>2.5000000000000001E-2</v>
      </c>
      <c r="Y29" s="11">
        <v>1078.1981201200001</v>
      </c>
      <c r="Z29" s="11">
        <v>1128.62341309</v>
      </c>
      <c r="AA29" s="11">
        <v>1104.1298144499999</v>
      </c>
      <c r="AB29" s="11">
        <v>11.308710083299999</v>
      </c>
      <c r="AC29" s="12" t="s">
        <v>36</v>
      </c>
      <c r="AD29">
        <f t="shared" si="8"/>
        <v>1.10412981445</v>
      </c>
      <c r="AE29">
        <f t="shared" si="9"/>
        <v>1.13087100833E-2</v>
      </c>
      <c r="AF29">
        <f t="shared" si="10"/>
        <v>1.7055367391428269E-5</v>
      </c>
      <c r="AG29">
        <f t="shared" si="11"/>
        <v>8</v>
      </c>
      <c r="AH29" s="12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49</v>
      </c>
      <c r="F30" s="11">
        <v>24.5</v>
      </c>
      <c r="G30" s="11">
        <v>2.4500000000000001E-2</v>
      </c>
      <c r="H30" s="11">
        <v>1072.08496094</v>
      </c>
      <c r="I30" s="11">
        <v>1126.9620361299999</v>
      </c>
      <c r="J30" s="11">
        <v>1102.1631531999999</v>
      </c>
      <c r="K30" s="11">
        <v>13.805049049100001</v>
      </c>
      <c r="L30" s="12" t="s">
        <v>36</v>
      </c>
      <c r="M30">
        <f t="shared" si="1"/>
        <v>1.1021631532</v>
      </c>
      <c r="N30">
        <f t="shared" si="5"/>
        <v>1.3805049049100002E-2</v>
      </c>
      <c r="O30">
        <f t="shared" si="6"/>
        <v>4.6792317666699559E-6</v>
      </c>
      <c r="P30">
        <f t="shared" si="7"/>
        <v>10</v>
      </c>
      <c r="Q30" s="12" t="s">
        <v>36</v>
      </c>
      <c r="T30" s="1"/>
      <c r="U30" s="11">
        <v>20</v>
      </c>
      <c r="V30" s="11">
        <v>49</v>
      </c>
      <c r="W30" s="11">
        <v>24.5</v>
      </c>
      <c r="X30" s="11">
        <v>2.4500000000000001E-2</v>
      </c>
      <c r="Y30" s="11">
        <v>1075.9318847699999</v>
      </c>
      <c r="Z30" s="11">
        <v>1116.0079345700001</v>
      </c>
      <c r="AA30" s="11">
        <v>1095.3662283799999</v>
      </c>
      <c r="AB30" s="11">
        <v>9.1803611863499999</v>
      </c>
      <c r="AC30" s="12" t="s">
        <v>36</v>
      </c>
      <c r="AD30">
        <f t="shared" si="8"/>
        <v>1.0953662283799999</v>
      </c>
      <c r="AE30">
        <f t="shared" si="9"/>
        <v>9.1803611863499994E-3</v>
      </c>
      <c r="AF30">
        <f t="shared" si="10"/>
        <v>2.1471839426319526E-5</v>
      </c>
      <c r="AG30">
        <f t="shared" si="11"/>
        <v>10</v>
      </c>
      <c r="AH30" s="12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52</v>
      </c>
      <c r="F31" s="11">
        <v>26</v>
      </c>
      <c r="G31" s="11">
        <v>2.5999999999999999E-2</v>
      </c>
      <c r="H31" s="11">
        <v>1065.3972168</v>
      </c>
      <c r="I31" s="11">
        <v>1115.7413330100001</v>
      </c>
      <c r="J31" s="11">
        <v>1093.1658982500001</v>
      </c>
      <c r="K31" s="11">
        <v>10.0212391796</v>
      </c>
      <c r="L31" s="12" t="s">
        <v>36</v>
      </c>
      <c r="M31">
        <f t="shared" si="1"/>
        <v>1.0931658982500001</v>
      </c>
      <c r="N31">
        <f t="shared" si="5"/>
        <v>1.0021239179600001E-2</v>
      </c>
      <c r="O31">
        <f t="shared" si="6"/>
        <v>4.6704946729352898E-5</v>
      </c>
      <c r="P31">
        <f t="shared" si="7"/>
        <v>12</v>
      </c>
      <c r="Q31" s="12" t="s">
        <v>36</v>
      </c>
      <c r="T31" s="1"/>
      <c r="U31" s="11">
        <v>21</v>
      </c>
      <c r="V31" s="11">
        <v>52</v>
      </c>
      <c r="W31" s="11">
        <v>26</v>
      </c>
      <c r="X31" s="11">
        <v>2.5999999999999999E-2</v>
      </c>
      <c r="Y31" s="11">
        <v>1063.1290283200001</v>
      </c>
      <c r="Z31" s="11">
        <v>1121.54260254</v>
      </c>
      <c r="AA31" s="11">
        <v>1092.8507948700001</v>
      </c>
      <c r="AB31" s="11">
        <v>10.279028762199999</v>
      </c>
      <c r="AC31" s="12" t="s">
        <v>36</v>
      </c>
      <c r="AD31">
        <f t="shared" si="8"/>
        <v>1.0928507948700001</v>
      </c>
      <c r="AE31">
        <f t="shared" si="9"/>
        <v>1.02790287622E-2</v>
      </c>
      <c r="AF31">
        <f t="shared" si="10"/>
        <v>5.1111133990817559E-5</v>
      </c>
      <c r="AG31">
        <f t="shared" si="11"/>
        <v>12</v>
      </c>
      <c r="AH31" s="12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1065.6262207</v>
      </c>
      <c r="I32" s="11">
        <v>1102.9642334</v>
      </c>
      <c r="J32" s="11">
        <v>1082.6952612299999</v>
      </c>
      <c r="K32" s="11">
        <v>8.6281067296200007</v>
      </c>
      <c r="L32" s="12" t="s">
        <v>36</v>
      </c>
      <c r="M32">
        <f t="shared" si="1"/>
        <v>1.08269526123</v>
      </c>
      <c r="N32">
        <f t="shared" si="5"/>
        <v>8.6281067296200015E-3</v>
      </c>
      <c r="O32">
        <f t="shared" si="6"/>
        <v>2.9945398389794286E-4</v>
      </c>
      <c r="P32">
        <f t="shared" si="7"/>
        <v>14</v>
      </c>
      <c r="Q32" s="12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1067.3836669899999</v>
      </c>
      <c r="Z32" s="11">
        <v>1109.3005371100001</v>
      </c>
      <c r="AA32" s="11">
        <v>1089.16742432</v>
      </c>
      <c r="AB32" s="11">
        <v>8.6946795480100008</v>
      </c>
      <c r="AC32" s="12" t="s">
        <v>36</v>
      </c>
      <c r="AD32">
        <f t="shared" si="8"/>
        <v>1.08916742432</v>
      </c>
      <c r="AE32">
        <f t="shared" si="9"/>
        <v>8.6946795480100005E-3</v>
      </c>
      <c r="AF32">
        <f t="shared" si="10"/>
        <v>1.1734469586292892E-4</v>
      </c>
      <c r="AG32">
        <f t="shared" si="11"/>
        <v>14</v>
      </c>
      <c r="AH32" s="12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1054.4360351600001</v>
      </c>
      <c r="I33" s="11">
        <v>1101.0733642600001</v>
      </c>
      <c r="J33" s="11">
        <v>1075.59366144</v>
      </c>
      <c r="K33" s="11">
        <v>9.5599250029499991</v>
      </c>
      <c r="L33" s="12" t="s">
        <v>36</v>
      </c>
      <c r="M33">
        <f t="shared" si="1"/>
        <v>1.0755936614400001</v>
      </c>
      <c r="N33">
        <f t="shared" si="5"/>
        <v>9.55992500295E-3</v>
      </c>
      <c r="O33">
        <f t="shared" si="6"/>
        <v>5.9566936190534104E-4</v>
      </c>
      <c r="P33">
        <f t="shared" si="7"/>
        <v>16</v>
      </c>
      <c r="Q33" s="12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1062.5924072299999</v>
      </c>
      <c r="Z33" s="11">
        <v>1109.7194824200001</v>
      </c>
      <c r="AA33" s="11">
        <v>1082.07898907</v>
      </c>
      <c r="AB33" s="11">
        <v>11.582414564700001</v>
      </c>
      <c r="AC33" s="12" t="s">
        <v>36</v>
      </c>
      <c r="AD33">
        <f t="shared" si="8"/>
        <v>1.08207898907</v>
      </c>
      <c r="AE33">
        <f t="shared" si="9"/>
        <v>1.1582414564700001E-2</v>
      </c>
      <c r="AF33">
        <f t="shared" si="10"/>
        <v>3.2116263275318275E-4</v>
      </c>
      <c r="AG33">
        <f t="shared" si="11"/>
        <v>16</v>
      </c>
      <c r="AH33" s="12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49</v>
      </c>
      <c r="F34" s="11">
        <v>24.5</v>
      </c>
      <c r="G34" s="11">
        <v>2.4500000000000001E-2</v>
      </c>
      <c r="H34" s="11">
        <v>1047.0747070299999</v>
      </c>
      <c r="I34" s="11">
        <v>1077.0555419899999</v>
      </c>
      <c r="J34" s="11">
        <v>1064.22087253</v>
      </c>
      <c r="K34" s="11">
        <v>6.1610523281500003</v>
      </c>
      <c r="L34" s="12" t="s">
        <v>36</v>
      </c>
      <c r="M34">
        <f t="shared" si="1"/>
        <v>1.06422087253</v>
      </c>
      <c r="N34">
        <f t="shared" si="5"/>
        <v>6.1610523281500004E-3</v>
      </c>
      <c r="O34">
        <f t="shared" si="6"/>
        <v>1.280145962514517E-3</v>
      </c>
      <c r="P34">
        <f t="shared" si="7"/>
        <v>18</v>
      </c>
      <c r="Q34" s="12" t="s">
        <v>36</v>
      </c>
      <c r="T34" s="1"/>
      <c r="U34" s="11">
        <v>24</v>
      </c>
      <c r="V34" s="11">
        <v>49</v>
      </c>
      <c r="W34" s="11">
        <v>24.5</v>
      </c>
      <c r="X34" s="11">
        <v>2.4500000000000001E-2</v>
      </c>
      <c r="Y34" s="11">
        <v>1052.17785645</v>
      </c>
      <c r="Z34" s="11">
        <v>1097.73669434</v>
      </c>
      <c r="AA34" s="11">
        <v>1072.94017807</v>
      </c>
      <c r="AB34" s="11">
        <v>11.884336972</v>
      </c>
      <c r="AC34" s="12" t="s">
        <v>36</v>
      </c>
      <c r="AD34">
        <f t="shared" si="8"/>
        <v>1.0729401780700001</v>
      </c>
      <c r="AE34">
        <f t="shared" si="9"/>
        <v>1.1884336972E-2</v>
      </c>
      <c r="AF34">
        <f t="shared" si="10"/>
        <v>7.3223396288330921E-4</v>
      </c>
      <c r="AG34">
        <f t="shared" si="11"/>
        <v>18</v>
      </c>
      <c r="AH34" s="12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1039.8819580100001</v>
      </c>
      <c r="I35" s="11">
        <v>1075.98474121</v>
      </c>
      <c r="J35" s="11">
        <v>1056.2294968799999</v>
      </c>
      <c r="K35" s="11">
        <v>8.3973970607999995</v>
      </c>
      <c r="L35" s="12" t="s">
        <v>36</v>
      </c>
      <c r="M35">
        <f t="shared" si="1"/>
        <v>1.0562294968799999</v>
      </c>
      <c r="N35">
        <f t="shared" si="5"/>
        <v>8.3973970607999996E-3</v>
      </c>
      <c r="O35">
        <f t="shared" si="6"/>
        <v>1.9158569433779466E-3</v>
      </c>
      <c r="P35">
        <f t="shared" si="7"/>
        <v>20</v>
      </c>
      <c r="Q35" s="12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1046.74121094</v>
      </c>
      <c r="Z35" s="11">
        <v>1087.7172851600001</v>
      </c>
      <c r="AA35" s="11">
        <v>1067.21127789</v>
      </c>
      <c r="AB35" s="11">
        <v>9.38427417708</v>
      </c>
      <c r="AC35" s="12" t="s">
        <v>36</v>
      </c>
      <c r="AD35">
        <f t="shared" si="8"/>
        <v>1.06721127789</v>
      </c>
      <c r="AE35">
        <f t="shared" si="9"/>
        <v>9.3842741770799997E-3</v>
      </c>
      <c r="AF35">
        <f t="shared" si="10"/>
        <v>1.0751002976068067E-3</v>
      </c>
      <c r="AG35">
        <f t="shared" si="11"/>
        <v>20</v>
      </c>
      <c r="AH35" s="12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51</v>
      </c>
      <c r="F36" s="11">
        <v>25.5</v>
      </c>
      <c r="G36" s="11">
        <v>2.5499999999999998E-2</v>
      </c>
      <c r="H36" s="11">
        <v>1032.0858154299999</v>
      </c>
      <c r="I36" s="11">
        <v>1065.5560302700001</v>
      </c>
      <c r="J36" s="11">
        <v>1048.082048</v>
      </c>
      <c r="K36" s="11">
        <v>7.4428831576699999</v>
      </c>
      <c r="L36" s="12" t="s">
        <v>36</v>
      </c>
      <c r="M36">
        <f t="shared" si="1"/>
        <v>1.0480820479999999</v>
      </c>
      <c r="N36">
        <f t="shared" si="5"/>
        <v>7.4428831576700003E-3</v>
      </c>
      <c r="O36">
        <f t="shared" si="6"/>
        <v>2.6954737398743201E-3</v>
      </c>
      <c r="P36">
        <f t="shared" si="7"/>
        <v>22</v>
      </c>
      <c r="Q36" s="12" t="s">
        <v>36</v>
      </c>
      <c r="U36" s="11">
        <v>26</v>
      </c>
      <c r="V36" s="11">
        <v>51</v>
      </c>
      <c r="W36" s="11">
        <v>25.5</v>
      </c>
      <c r="X36" s="11">
        <v>2.5499999999999998E-2</v>
      </c>
      <c r="Y36" s="11">
        <v>1029.9262695299999</v>
      </c>
      <c r="Z36" s="11">
        <v>1082.3276367200001</v>
      </c>
      <c r="AA36" s="11">
        <v>1057.84412339</v>
      </c>
      <c r="AB36" s="11">
        <v>9.9859218785199992</v>
      </c>
      <c r="AC36" s="12" t="s">
        <v>36</v>
      </c>
      <c r="AD36">
        <f t="shared" si="8"/>
        <v>1.05784412339</v>
      </c>
      <c r="AE36">
        <f t="shared" si="9"/>
        <v>9.9859218785199998E-3</v>
      </c>
      <c r="AF36">
        <f t="shared" si="10"/>
        <v>1.7771179327575523E-3</v>
      </c>
      <c r="AG36">
        <f t="shared" si="11"/>
        <v>22</v>
      </c>
      <c r="AH36" s="12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49</v>
      </c>
      <c r="F37" s="11">
        <v>24.5</v>
      </c>
      <c r="G37" s="11">
        <v>2.4500000000000001E-2</v>
      </c>
      <c r="H37" s="11">
        <v>1023.96496582</v>
      </c>
      <c r="I37" s="11">
        <v>1048.8270263700001</v>
      </c>
      <c r="J37" s="11">
        <v>1036.93918407</v>
      </c>
      <c r="K37" s="11">
        <v>5.9597805063999996</v>
      </c>
      <c r="L37" s="12" t="s">
        <v>36</v>
      </c>
      <c r="M37">
        <f t="shared" si="1"/>
        <v>1.03693918407</v>
      </c>
      <c r="N37">
        <f t="shared" si="5"/>
        <v>5.9597805063999996E-3</v>
      </c>
      <c r="O37">
        <f t="shared" si="6"/>
        <v>3.9766665057573572E-3</v>
      </c>
      <c r="P37">
        <f t="shared" si="7"/>
        <v>24</v>
      </c>
      <c r="Q37" s="12" t="s">
        <v>36</v>
      </c>
      <c r="U37" s="11">
        <v>27</v>
      </c>
      <c r="V37" s="11">
        <v>49</v>
      </c>
      <c r="W37" s="11">
        <v>24.5</v>
      </c>
      <c r="X37" s="11">
        <v>2.4500000000000001E-2</v>
      </c>
      <c r="Y37" s="11">
        <v>1027.64355469</v>
      </c>
      <c r="Z37" s="11">
        <v>1069.9100341799999</v>
      </c>
      <c r="AA37" s="11">
        <v>1048.1700663700001</v>
      </c>
      <c r="AB37" s="11">
        <v>9.09565277954</v>
      </c>
      <c r="AC37" s="12" t="s">
        <v>36</v>
      </c>
      <c r="AD37">
        <f t="shared" si="8"/>
        <v>1.0481700663700002</v>
      </c>
      <c r="AE37">
        <f t="shared" si="9"/>
        <v>9.0956527795399995E-3</v>
      </c>
      <c r="AF37">
        <f t="shared" si="10"/>
        <v>2.6863420200901925E-3</v>
      </c>
      <c r="AG37">
        <f t="shared" si="11"/>
        <v>24</v>
      </c>
      <c r="AH37" s="12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49</v>
      </c>
      <c r="F38" s="11">
        <v>24.5</v>
      </c>
      <c r="G38" s="11">
        <v>2.4500000000000001E-2</v>
      </c>
      <c r="H38" s="11">
        <v>999.59503173799999</v>
      </c>
      <c r="I38" s="11">
        <v>1048.2401123</v>
      </c>
      <c r="J38" s="11">
        <v>1027.6765174100001</v>
      </c>
      <c r="K38" s="11">
        <v>10.4809465656</v>
      </c>
      <c r="L38" s="12" t="s">
        <v>36</v>
      </c>
      <c r="M38">
        <f t="shared" si="1"/>
        <v>1.0276765174100002</v>
      </c>
      <c r="N38">
        <f t="shared" si="5"/>
        <v>1.0480946565600001E-2</v>
      </c>
      <c r="O38">
        <f t="shared" si="6"/>
        <v>5.2306861339460149E-3</v>
      </c>
      <c r="P38">
        <f t="shared" si="7"/>
        <v>26</v>
      </c>
      <c r="Q38" s="12" t="s">
        <v>36</v>
      </c>
      <c r="U38" s="11">
        <v>28</v>
      </c>
      <c r="V38" s="11">
        <v>49</v>
      </c>
      <c r="W38" s="11">
        <v>24.5</v>
      </c>
      <c r="X38" s="11">
        <v>2.4500000000000001E-2</v>
      </c>
      <c r="Y38" s="11">
        <v>1017.3892211899999</v>
      </c>
      <c r="Z38" s="11">
        <v>1052.3436279299999</v>
      </c>
      <c r="AA38" s="11">
        <v>1034.58794917</v>
      </c>
      <c r="AB38" s="11">
        <v>8.5660314624599998</v>
      </c>
      <c r="AC38" s="12" t="s">
        <v>36</v>
      </c>
      <c r="AD38">
        <f t="shared" si="8"/>
        <v>1.0345879491700001</v>
      </c>
      <c r="AE38">
        <f t="shared" si="9"/>
        <v>8.5660314624600008E-3</v>
      </c>
      <c r="AF38">
        <f t="shared" si="10"/>
        <v>4.2787363937865051E-3</v>
      </c>
      <c r="AG38">
        <f t="shared" si="11"/>
        <v>26</v>
      </c>
      <c r="AH38" s="12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50</v>
      </c>
      <c r="F39" s="11">
        <v>25</v>
      </c>
      <c r="G39" s="11">
        <v>2.5000000000000001E-2</v>
      </c>
      <c r="H39" s="11">
        <v>958.673339844</v>
      </c>
      <c r="I39" s="11">
        <v>1012.93353271</v>
      </c>
      <c r="J39" s="11">
        <v>988.98869750999995</v>
      </c>
      <c r="K39" s="11">
        <v>11.240826197600001</v>
      </c>
      <c r="L39" s="12" t="s">
        <v>36</v>
      </c>
      <c r="M39">
        <f t="shared" si="1"/>
        <v>0.98898869750999996</v>
      </c>
      <c r="N39">
        <f t="shared" si="5"/>
        <v>1.1240826197600001E-2</v>
      </c>
      <c r="O39">
        <f t="shared" si="6"/>
        <v>1.2323509280526309E-2</v>
      </c>
      <c r="P39">
        <f t="shared" si="7"/>
        <v>28</v>
      </c>
      <c r="Q39" s="12" t="s">
        <v>36</v>
      </c>
      <c r="U39" s="11">
        <v>29</v>
      </c>
      <c r="V39" s="11">
        <v>50</v>
      </c>
      <c r="W39" s="11">
        <v>25</v>
      </c>
      <c r="X39" s="11">
        <v>2.5000000000000001E-2</v>
      </c>
      <c r="Y39" s="11">
        <v>957.06561279300001</v>
      </c>
      <c r="Z39" s="11">
        <v>1034.1915283200001</v>
      </c>
      <c r="AA39" s="11">
        <v>990.16233398400004</v>
      </c>
      <c r="AB39" s="11">
        <v>14.901751281399999</v>
      </c>
      <c r="AC39" s="12" t="s">
        <v>36</v>
      </c>
      <c r="AD39">
        <f t="shared" si="8"/>
        <v>0.99016233398400011</v>
      </c>
      <c r="AE39">
        <f t="shared" si="9"/>
        <v>1.49017512814E-2</v>
      </c>
      <c r="AF39">
        <f t="shared" si="10"/>
        <v>1.2064312875842358E-2</v>
      </c>
      <c r="AG39">
        <f t="shared" si="11"/>
        <v>28</v>
      </c>
      <c r="AH39" s="12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402</v>
      </c>
      <c r="F60" s="11">
        <v>201</v>
      </c>
      <c r="G60" s="11">
        <v>0.20100000000000001</v>
      </c>
      <c r="H60" s="11">
        <v>236.65399169899999</v>
      </c>
      <c r="I60" s="11">
        <v>6472.5683593800004</v>
      </c>
      <c r="J60" s="11">
        <v>2032.4121423199999</v>
      </c>
      <c r="K60" s="13">
        <v>1037.4528376000001</v>
      </c>
      <c r="O60">
        <f t="shared" ref="O60:O88" si="12">J60/P$60</f>
        <v>1.2834387071636624</v>
      </c>
      <c r="P60">
        <f>K$60/(SQRT(2-(PI()/2)))</f>
        <v>1583.5677473149713</v>
      </c>
      <c r="T60" s="1"/>
      <c r="U60" s="11">
        <v>1</v>
      </c>
      <c r="V60" s="11">
        <v>402</v>
      </c>
      <c r="W60" s="11">
        <v>201</v>
      </c>
      <c r="X60" s="11">
        <v>0.20100000000000001</v>
      </c>
      <c r="Y60" s="11">
        <v>339.08926391599999</v>
      </c>
      <c r="Z60" s="11">
        <v>13183.1669922</v>
      </c>
      <c r="AA60" s="11">
        <v>3559.4957456799998</v>
      </c>
      <c r="AB60" s="11">
        <v>2313.62198085</v>
      </c>
      <c r="AF60">
        <f>AA60/AG$60</f>
        <v>1.0079240118195667</v>
      </c>
      <c r="AG60">
        <f>AB$60/(SQRT(2-(PI()/2)))</f>
        <v>3531.5120028286442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49</v>
      </c>
      <c r="F61" s="11">
        <v>24.5</v>
      </c>
      <c r="G61" s="11">
        <v>2.4500000000000001E-2</v>
      </c>
      <c r="H61" s="11">
        <v>304978.375</v>
      </c>
      <c r="I61" s="11">
        <v>363102.09375</v>
      </c>
      <c r="J61" s="11">
        <v>331084.75318900001</v>
      </c>
      <c r="K61" s="13">
        <v>11704.641283299999</v>
      </c>
      <c r="O61">
        <f t="shared" si="12"/>
        <v>209.07520612892813</v>
      </c>
      <c r="T61" s="1"/>
      <c r="U61" s="11">
        <v>2</v>
      </c>
      <c r="V61" s="11">
        <v>49</v>
      </c>
      <c r="W61" s="11">
        <v>24.5</v>
      </c>
      <c r="X61" s="11">
        <v>2.4500000000000001E-2</v>
      </c>
      <c r="Y61" s="11">
        <v>294358.78125</v>
      </c>
      <c r="Z61" s="11">
        <v>340533.21875</v>
      </c>
      <c r="AA61" s="11">
        <v>319601.84119900002</v>
      </c>
      <c r="AB61" s="11">
        <v>9638.5336716799993</v>
      </c>
      <c r="AF61">
        <f t="shared" ref="AF61:AF88" si="14">AA61/AG$60</f>
        <v>90.500001399685942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313852.3125</v>
      </c>
      <c r="I62" s="11">
        <v>359619.9375</v>
      </c>
      <c r="J62" s="11">
        <v>333111.60336499999</v>
      </c>
      <c r="K62" s="13">
        <v>10147.653395400001</v>
      </c>
      <c r="O62">
        <f t="shared" si="12"/>
        <v>210.35513253525752</v>
      </c>
      <c r="T62" s="1"/>
      <c r="U62" s="11">
        <v>3</v>
      </c>
      <c r="V62" s="11">
        <v>52</v>
      </c>
      <c r="W62" s="11">
        <v>26</v>
      </c>
      <c r="X62" s="11">
        <v>2.5999999999999999E-2</v>
      </c>
      <c r="Y62" s="11">
        <v>294105.0625</v>
      </c>
      <c r="Z62" s="11">
        <v>338867.5</v>
      </c>
      <c r="AA62" s="11">
        <v>320571.59375</v>
      </c>
      <c r="AB62" s="11">
        <v>10566.1506838</v>
      </c>
      <c r="AF62">
        <f t="shared" si="14"/>
        <v>90.774601217051213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320534.5</v>
      </c>
      <c r="I63" s="11">
        <v>357256.90625</v>
      </c>
      <c r="J63" s="11">
        <v>338017.41187499999</v>
      </c>
      <c r="K63" s="13">
        <v>9092.1845971900002</v>
      </c>
      <c r="O63">
        <f t="shared" si="12"/>
        <v>213.45307925608338</v>
      </c>
      <c r="T63" s="1"/>
      <c r="U63" s="11">
        <v>4</v>
      </c>
      <c r="V63" s="11">
        <v>50</v>
      </c>
      <c r="W63" s="11">
        <v>25</v>
      </c>
      <c r="X63" s="11">
        <v>2.5000000000000001E-2</v>
      </c>
      <c r="Y63" s="11">
        <v>304320.0625</v>
      </c>
      <c r="Z63" s="11">
        <v>346403.625</v>
      </c>
      <c r="AA63" s="11">
        <v>325949.69374999998</v>
      </c>
      <c r="AB63" s="11">
        <v>10170.299294300001</v>
      </c>
      <c r="AF63">
        <f t="shared" si="14"/>
        <v>92.297489995481598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51</v>
      </c>
      <c r="F64" s="11">
        <v>25.5</v>
      </c>
      <c r="G64" s="11">
        <v>2.5499999999999998E-2</v>
      </c>
      <c r="H64" s="11">
        <v>315281.875</v>
      </c>
      <c r="I64" s="11">
        <v>357399.3125</v>
      </c>
      <c r="J64" s="11">
        <v>335531.550858</v>
      </c>
      <c r="K64" s="13">
        <v>9803.3273244200009</v>
      </c>
      <c r="O64">
        <f t="shared" si="12"/>
        <v>211.88329417981186</v>
      </c>
      <c r="T64" s="1"/>
      <c r="U64" s="11">
        <v>5</v>
      </c>
      <c r="V64" s="11">
        <v>51</v>
      </c>
      <c r="W64" s="11">
        <v>25.5</v>
      </c>
      <c r="X64" s="11">
        <v>2.5499999999999998E-2</v>
      </c>
      <c r="Y64" s="11">
        <v>299409.9375</v>
      </c>
      <c r="Z64" s="11">
        <v>344266.46875</v>
      </c>
      <c r="AA64" s="11">
        <v>324157.93014700001</v>
      </c>
      <c r="AB64" s="11">
        <v>10699.8035076</v>
      </c>
      <c r="AF64">
        <f t="shared" si="14"/>
        <v>91.790125557369876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52</v>
      </c>
      <c r="F65" s="11">
        <v>26</v>
      </c>
      <c r="G65" s="11">
        <v>2.5999999999999999E-2</v>
      </c>
      <c r="H65" s="11">
        <v>323804.96875</v>
      </c>
      <c r="I65" s="11">
        <v>352730.3125</v>
      </c>
      <c r="J65" s="11">
        <v>338477.47295700002</v>
      </c>
      <c r="K65" s="13">
        <v>6852.0739631200004</v>
      </c>
      <c r="O65">
        <f t="shared" si="12"/>
        <v>213.74360113794168</v>
      </c>
      <c r="T65" s="1"/>
      <c r="U65" s="11">
        <v>6</v>
      </c>
      <c r="V65" s="11">
        <v>52</v>
      </c>
      <c r="W65" s="11">
        <v>26</v>
      </c>
      <c r="X65" s="11">
        <v>2.5999999999999999E-2</v>
      </c>
      <c r="Y65" s="11">
        <v>305819.1875</v>
      </c>
      <c r="Z65" s="11">
        <v>342438.1875</v>
      </c>
      <c r="AA65" s="11">
        <v>326133.45913500001</v>
      </c>
      <c r="AB65" s="11">
        <v>9085.7630298000004</v>
      </c>
      <c r="AF65">
        <f t="shared" si="14"/>
        <v>92.349525889697119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320640</v>
      </c>
      <c r="I66" s="11">
        <v>357582.8125</v>
      </c>
      <c r="J66" s="11">
        <v>340066.76776999998</v>
      </c>
      <c r="K66" s="13">
        <v>8468.95742212</v>
      </c>
      <c r="O66">
        <f t="shared" si="12"/>
        <v>214.74721769662361</v>
      </c>
      <c r="T66" s="1"/>
      <c r="U66" s="11">
        <v>7</v>
      </c>
      <c r="V66" s="11">
        <v>51</v>
      </c>
      <c r="W66" s="11">
        <v>25.5</v>
      </c>
      <c r="X66" s="11">
        <v>2.5499999999999998E-2</v>
      </c>
      <c r="Y66" s="11">
        <v>306329.8125</v>
      </c>
      <c r="Z66" s="11">
        <v>349233.125</v>
      </c>
      <c r="AA66" s="11">
        <v>328333.57352899999</v>
      </c>
      <c r="AB66" s="11">
        <v>8993.1557903299999</v>
      </c>
      <c r="AF66">
        <f t="shared" si="14"/>
        <v>92.972520910594042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52</v>
      </c>
      <c r="F67" s="11">
        <v>26</v>
      </c>
      <c r="G67" s="11">
        <v>2.5999999999999999E-2</v>
      </c>
      <c r="H67" s="11">
        <v>327729.625</v>
      </c>
      <c r="I67" s="11">
        <v>365298.6875</v>
      </c>
      <c r="J67" s="11">
        <v>346011.66947099997</v>
      </c>
      <c r="K67" s="13">
        <v>8670.4676933699993</v>
      </c>
      <c r="O67">
        <f t="shared" si="12"/>
        <v>218.50133665432523</v>
      </c>
      <c r="T67" s="1"/>
      <c r="U67" s="11">
        <v>8</v>
      </c>
      <c r="V67" s="11">
        <v>52</v>
      </c>
      <c r="W67" s="11">
        <v>26</v>
      </c>
      <c r="X67" s="11">
        <v>2.5999999999999999E-2</v>
      </c>
      <c r="Y67" s="11">
        <v>306339</v>
      </c>
      <c r="Z67" s="11">
        <v>356689.4375</v>
      </c>
      <c r="AA67" s="11">
        <v>332471.71334100002</v>
      </c>
      <c r="AB67" s="11">
        <v>9521.9433899199994</v>
      </c>
      <c r="AF67">
        <f t="shared" si="14"/>
        <v>94.144296571751511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52</v>
      </c>
      <c r="F68" s="11">
        <v>26</v>
      </c>
      <c r="G68" s="11">
        <v>2.5999999999999999E-2</v>
      </c>
      <c r="H68" s="11">
        <v>328709.875</v>
      </c>
      <c r="I68" s="11">
        <v>365865.125</v>
      </c>
      <c r="J68" s="11">
        <v>347191.46153799997</v>
      </c>
      <c r="K68" s="13">
        <v>9429.8419198600004</v>
      </c>
      <c r="O68" s="6">
        <f t="shared" si="12"/>
        <v>219.24635818497993</v>
      </c>
      <c r="T68" s="1"/>
      <c r="U68" s="11">
        <v>9</v>
      </c>
      <c r="V68" s="11">
        <v>52</v>
      </c>
      <c r="W68" s="11">
        <v>26</v>
      </c>
      <c r="X68" s="11">
        <v>2.5999999999999999E-2</v>
      </c>
      <c r="Y68" s="11">
        <v>305372</v>
      </c>
      <c r="Z68" s="11">
        <v>351759.9375</v>
      </c>
      <c r="AA68" s="11">
        <v>334396.24579299998</v>
      </c>
      <c r="AB68" s="11">
        <v>9371.5548317400007</v>
      </c>
      <c r="AF68" s="6">
        <f t="shared" si="14"/>
        <v>94.689256478572844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50</v>
      </c>
      <c r="F69" s="11">
        <v>25</v>
      </c>
      <c r="G69" s="11">
        <v>2.5000000000000001E-2</v>
      </c>
      <c r="H69" s="11">
        <v>320911.1875</v>
      </c>
      <c r="I69" s="11">
        <v>362728.78125</v>
      </c>
      <c r="J69" s="11">
        <v>344779.48499999999</v>
      </c>
      <c r="K69" s="13">
        <v>8759.5875054600001</v>
      </c>
      <c r="O69" s="6">
        <f t="shared" si="12"/>
        <v>217.72323008257342</v>
      </c>
      <c r="T69" s="1"/>
      <c r="U69" s="11">
        <v>10</v>
      </c>
      <c r="V69" s="11">
        <v>50</v>
      </c>
      <c r="W69" s="11">
        <v>25</v>
      </c>
      <c r="X69" s="11">
        <v>2.5000000000000001E-2</v>
      </c>
      <c r="Y69" s="11">
        <v>309793.875</v>
      </c>
      <c r="Z69" s="11">
        <v>351941</v>
      </c>
      <c r="AA69" s="11">
        <v>333617.57437500003</v>
      </c>
      <c r="AB69" s="11">
        <v>8528.9594751900004</v>
      </c>
      <c r="AF69" s="6">
        <f t="shared" si="14"/>
        <v>94.468764117970295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52</v>
      </c>
      <c r="F70" s="11">
        <v>26</v>
      </c>
      <c r="G70" s="11">
        <v>2.5999999999999999E-2</v>
      </c>
      <c r="H70" s="11">
        <v>326252.71875</v>
      </c>
      <c r="I70" s="11">
        <v>367991.625</v>
      </c>
      <c r="J70" s="11">
        <v>348146.58954299998</v>
      </c>
      <c r="K70" s="13">
        <v>8870.62266413</v>
      </c>
      <c r="O70" s="6">
        <f t="shared" si="12"/>
        <v>219.84950762814046</v>
      </c>
      <c r="T70" s="1"/>
      <c r="U70" s="11">
        <v>11</v>
      </c>
      <c r="V70" s="11">
        <v>52</v>
      </c>
      <c r="W70" s="11">
        <v>26</v>
      </c>
      <c r="X70" s="11">
        <v>2.5999999999999999E-2</v>
      </c>
      <c r="Y70" s="11">
        <v>311379.6875</v>
      </c>
      <c r="Z70" s="11">
        <v>349011.75</v>
      </c>
      <c r="AA70" s="11">
        <v>335543.80829299998</v>
      </c>
      <c r="AB70" s="11">
        <v>8181.3278870800004</v>
      </c>
      <c r="AF70" s="6">
        <f t="shared" si="14"/>
        <v>95.014205820124246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334023.9375</v>
      </c>
      <c r="I71" s="11">
        <v>372116.0625</v>
      </c>
      <c r="J71" s="11">
        <v>350818.21691199997</v>
      </c>
      <c r="K71" s="13">
        <v>9201.7088958299992</v>
      </c>
      <c r="O71" s="6">
        <f t="shared" si="12"/>
        <v>221.53660145379453</v>
      </c>
      <c r="T71" s="1"/>
      <c r="U71" s="11">
        <v>12</v>
      </c>
      <c r="V71" s="11">
        <v>51</v>
      </c>
      <c r="W71" s="11">
        <v>25.5</v>
      </c>
      <c r="X71" s="11">
        <v>2.5499999999999998E-2</v>
      </c>
      <c r="Y71" s="11">
        <v>315039.6875</v>
      </c>
      <c r="Z71" s="11">
        <v>352530.25</v>
      </c>
      <c r="AA71" s="11">
        <v>338815.710784</v>
      </c>
      <c r="AB71" s="11">
        <v>8656.3361361000007</v>
      </c>
      <c r="AF71" s="6">
        <f t="shared" si="14"/>
        <v>95.940693536541261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50</v>
      </c>
      <c r="F72" s="11">
        <v>25</v>
      </c>
      <c r="G72" s="11">
        <v>2.5000000000000001E-2</v>
      </c>
      <c r="H72" s="11">
        <v>335584</v>
      </c>
      <c r="I72" s="11">
        <v>375260.8125</v>
      </c>
      <c r="J72" s="11">
        <v>353647.73062500003</v>
      </c>
      <c r="K72" s="13">
        <v>8561.3172276700006</v>
      </c>
      <c r="O72" s="6">
        <f t="shared" si="12"/>
        <v>223.32339820928391</v>
      </c>
      <c r="T72" s="1"/>
      <c r="U72" s="11">
        <v>13</v>
      </c>
      <c r="V72" s="11">
        <v>50</v>
      </c>
      <c r="W72" s="11">
        <v>25</v>
      </c>
      <c r="X72" s="11">
        <v>2.5000000000000001E-2</v>
      </c>
      <c r="Y72" s="11">
        <v>313893.15625</v>
      </c>
      <c r="Z72" s="11">
        <v>354599.125</v>
      </c>
      <c r="AA72" s="11">
        <v>340350.685</v>
      </c>
      <c r="AB72" s="11">
        <v>8891.9726765100004</v>
      </c>
      <c r="AF72" s="6">
        <f t="shared" si="14"/>
        <v>96.375344251240946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338169.8125</v>
      </c>
      <c r="I73" s="11">
        <v>373998.28125</v>
      </c>
      <c r="J73" s="11">
        <v>353073.52523999999</v>
      </c>
      <c r="K73" s="13">
        <v>8049.5135517899998</v>
      </c>
      <c r="O73" s="6">
        <f t="shared" si="12"/>
        <v>222.9607958602694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320230.6875</v>
      </c>
      <c r="Z73" s="11">
        <v>357017.5625</v>
      </c>
      <c r="AA73" s="11">
        <v>342349.13221200003</v>
      </c>
      <c r="AB73" s="11">
        <v>7999.15497504</v>
      </c>
      <c r="AF73" s="6">
        <f t="shared" si="14"/>
        <v>96.941234218597515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3" customFormat="1" x14ac:dyDescent="0.25">
      <c r="C74" s="32">
        <f t="shared" ref="C74" si="27">C25</f>
        <v>0</v>
      </c>
      <c r="D74" s="33">
        <v>15</v>
      </c>
      <c r="E74" s="33">
        <v>52</v>
      </c>
      <c r="F74" s="33">
        <v>26</v>
      </c>
      <c r="G74" s="33">
        <v>2.5999999999999999E-2</v>
      </c>
      <c r="H74" s="33">
        <v>334914.75</v>
      </c>
      <c r="I74" s="33">
        <v>368736.21875</v>
      </c>
      <c r="J74" s="33">
        <v>349820.479567</v>
      </c>
      <c r="K74" s="34">
        <v>7814.1396926300004</v>
      </c>
      <c r="L74" s="34"/>
      <c r="O74" s="33">
        <f t="shared" si="12"/>
        <v>220.9065448321617</v>
      </c>
      <c r="P74" s="33">
        <f>AVERAGE((O73:O75))</f>
        <v>221.2370312018717</v>
      </c>
      <c r="T74" s="32"/>
      <c r="U74" s="33">
        <v>15</v>
      </c>
      <c r="V74" s="33">
        <v>52</v>
      </c>
      <c r="W74" s="33">
        <v>26</v>
      </c>
      <c r="X74" s="33">
        <v>2.5999999999999999E-2</v>
      </c>
      <c r="Y74" s="33">
        <v>319044.34375</v>
      </c>
      <c r="Z74" s="33">
        <v>355301.96875</v>
      </c>
      <c r="AA74" s="33">
        <v>339331.60336499999</v>
      </c>
      <c r="AB74" s="33">
        <v>9632.76958362</v>
      </c>
      <c r="AF74" s="33">
        <f t="shared" si="14"/>
        <v>96.086776172133824</v>
      </c>
      <c r="AG74" s="33">
        <f>AVERAGE((AF73:AF75))</f>
        <v>95.96601272482711</v>
      </c>
      <c r="AK74" s="32"/>
      <c r="AY74" s="32"/>
    </row>
    <row r="75" spans="3:63" x14ac:dyDescent="0.25">
      <c r="C75" s="1">
        <f t="shared" ref="C75" si="28">C26</f>
        <v>2</v>
      </c>
      <c r="D75" s="11">
        <v>16</v>
      </c>
      <c r="E75" s="11">
        <v>52</v>
      </c>
      <c r="F75" s="11">
        <v>26</v>
      </c>
      <c r="G75" s="11">
        <v>2.5999999999999999E-2</v>
      </c>
      <c r="H75" s="11">
        <v>332201.75</v>
      </c>
      <c r="I75" s="11">
        <v>366363.1875</v>
      </c>
      <c r="J75" s="11">
        <v>348137.476562</v>
      </c>
      <c r="K75" s="13">
        <v>7862.3924858700002</v>
      </c>
      <c r="O75" s="6">
        <f t="shared" si="12"/>
        <v>219.84375291318403</v>
      </c>
      <c r="T75" s="1"/>
      <c r="U75" s="11">
        <v>16</v>
      </c>
      <c r="V75" s="11">
        <v>52</v>
      </c>
      <c r="W75" s="11">
        <v>26</v>
      </c>
      <c r="X75" s="11">
        <v>2.5999999999999999E-2</v>
      </c>
      <c r="Y75" s="11">
        <v>311473.40625</v>
      </c>
      <c r="Z75" s="11">
        <v>354666.90625</v>
      </c>
      <c r="AA75" s="11">
        <v>335034.64182700001</v>
      </c>
      <c r="AB75" s="11">
        <v>10092.6148294</v>
      </c>
      <c r="AF75" s="6">
        <f t="shared" si="14"/>
        <v>94.870027783749975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52</v>
      </c>
      <c r="F76" s="11">
        <v>26</v>
      </c>
      <c r="G76" s="11">
        <v>2.5999999999999999E-2</v>
      </c>
      <c r="H76" s="11">
        <v>322921</v>
      </c>
      <c r="I76" s="11">
        <v>360937.59375</v>
      </c>
      <c r="J76" s="11">
        <v>345591.854567</v>
      </c>
      <c r="K76" s="13">
        <v>9283.8215295699993</v>
      </c>
      <c r="O76" s="6">
        <f t="shared" si="12"/>
        <v>218.23622964850765</v>
      </c>
      <c r="T76" s="1"/>
      <c r="U76" s="11">
        <v>17</v>
      </c>
      <c r="V76" s="11">
        <v>52</v>
      </c>
      <c r="W76" s="11">
        <v>26</v>
      </c>
      <c r="X76" s="11">
        <v>2.5999999999999999E-2</v>
      </c>
      <c r="Y76" s="11">
        <v>299214.5625</v>
      </c>
      <c r="Z76" s="11">
        <v>339630.21875</v>
      </c>
      <c r="AA76" s="11">
        <v>323239.97776400001</v>
      </c>
      <c r="AB76" s="11">
        <v>8197.8320999299995</v>
      </c>
      <c r="AF76" s="6">
        <f t="shared" si="14"/>
        <v>91.530193725830088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317859.8125</v>
      </c>
      <c r="I77" s="11">
        <v>359355.0625</v>
      </c>
      <c r="J77" s="11">
        <v>343952.64723599999</v>
      </c>
      <c r="K77" s="13">
        <v>10636.840940100001</v>
      </c>
      <c r="O77" s="6">
        <f t="shared" si="12"/>
        <v>217.20109406066848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293554.125</v>
      </c>
      <c r="Z77" s="11">
        <v>333516.15625</v>
      </c>
      <c r="AA77" s="11">
        <v>312361.80288500001</v>
      </c>
      <c r="AB77" s="11">
        <v>8865.7338945299998</v>
      </c>
      <c r="AF77" s="6">
        <f t="shared" si="14"/>
        <v>88.449877172952199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301313.625</v>
      </c>
      <c r="I78" s="11">
        <v>352033.0625</v>
      </c>
      <c r="J78" s="11">
        <v>328525.16625000001</v>
      </c>
      <c r="K78" s="13">
        <v>12785.104351100001</v>
      </c>
      <c r="O78" s="6">
        <f t="shared" si="12"/>
        <v>207.4588642052309</v>
      </c>
      <c r="T78" s="1"/>
      <c r="U78" s="11">
        <v>19</v>
      </c>
      <c r="V78" s="11">
        <v>50</v>
      </c>
      <c r="W78" s="11">
        <v>25</v>
      </c>
      <c r="X78" s="11">
        <v>2.5000000000000001E-2</v>
      </c>
      <c r="Y78" s="11">
        <v>273934.0625</v>
      </c>
      <c r="Z78" s="11">
        <v>322013.125</v>
      </c>
      <c r="AA78" s="11">
        <v>302059.33812500001</v>
      </c>
      <c r="AB78" s="11">
        <v>11594.7132881</v>
      </c>
      <c r="AF78" s="6">
        <f t="shared" si="14"/>
        <v>85.532581478714718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49</v>
      </c>
      <c r="F79" s="11">
        <v>24.5</v>
      </c>
      <c r="G79" s="11">
        <v>2.4500000000000001E-2</v>
      </c>
      <c r="H79" s="11">
        <v>255209.265625</v>
      </c>
      <c r="I79" s="11">
        <v>334357.6875</v>
      </c>
      <c r="J79" s="11">
        <v>301161.26371199999</v>
      </c>
      <c r="K79" s="13">
        <v>16958.7305586</v>
      </c>
      <c r="O79" s="6">
        <f t="shared" si="12"/>
        <v>190.1789577507094</v>
      </c>
      <c r="T79" s="1"/>
      <c r="U79" s="11">
        <v>20</v>
      </c>
      <c r="V79" s="11">
        <v>49</v>
      </c>
      <c r="W79" s="11">
        <v>24.5</v>
      </c>
      <c r="X79" s="11">
        <v>2.4500000000000001E-2</v>
      </c>
      <c r="Y79" s="11">
        <v>268401.3125</v>
      </c>
      <c r="Z79" s="11">
        <v>335465.75</v>
      </c>
      <c r="AA79" s="11">
        <v>291492.107143</v>
      </c>
      <c r="AB79" s="11">
        <v>12601.433101000001</v>
      </c>
      <c r="AF79" s="6">
        <f t="shared" si="14"/>
        <v>82.54031330192926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52</v>
      </c>
      <c r="F80" s="11">
        <v>26</v>
      </c>
      <c r="G80" s="11">
        <v>2.5999999999999999E-2</v>
      </c>
      <c r="H80" s="11">
        <v>241940.3125</v>
      </c>
      <c r="I80" s="11">
        <v>316743.4375</v>
      </c>
      <c r="J80" s="11">
        <v>285196.78365400003</v>
      </c>
      <c r="K80" s="13">
        <v>18410.9550968</v>
      </c>
      <c r="O80" s="6">
        <f t="shared" si="12"/>
        <v>180.09762079176423</v>
      </c>
      <c r="T80" s="1"/>
      <c r="U80" s="11">
        <v>21</v>
      </c>
      <c r="V80" s="11">
        <v>52</v>
      </c>
      <c r="W80" s="11">
        <v>26</v>
      </c>
      <c r="X80" s="11">
        <v>2.5999999999999999E-2</v>
      </c>
      <c r="Y80" s="11">
        <v>255430.03125</v>
      </c>
      <c r="Z80" s="11">
        <v>318935.875</v>
      </c>
      <c r="AA80" s="11">
        <v>287855.92067299999</v>
      </c>
      <c r="AB80" s="11">
        <v>11897.1708435</v>
      </c>
      <c r="AF80" s="6">
        <f t="shared" si="14"/>
        <v>81.510673174106529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261408.375</v>
      </c>
      <c r="I81" s="11">
        <v>307978.5</v>
      </c>
      <c r="J81" s="11">
        <v>288051.80125000002</v>
      </c>
      <c r="K81" s="13">
        <v>10512.785290600001</v>
      </c>
      <c r="O81" s="6">
        <f t="shared" si="12"/>
        <v>181.9005228784232</v>
      </c>
      <c r="T81" s="1"/>
      <c r="U81" s="11">
        <v>22</v>
      </c>
      <c r="V81" s="11">
        <v>50</v>
      </c>
      <c r="W81" s="11">
        <v>25</v>
      </c>
      <c r="X81" s="11">
        <v>2.5000000000000001E-2</v>
      </c>
      <c r="Y81" s="11">
        <v>264728.5625</v>
      </c>
      <c r="Z81" s="11">
        <v>311634.875</v>
      </c>
      <c r="AA81" s="11">
        <v>284587.8775</v>
      </c>
      <c r="AB81" s="11">
        <v>8616.3195438799994</v>
      </c>
      <c r="AF81" s="6">
        <f t="shared" si="14"/>
        <v>80.585278280819352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259278.28125</v>
      </c>
      <c r="I82" s="11">
        <v>300514.03125</v>
      </c>
      <c r="J82" s="11">
        <v>284236.54227899999</v>
      </c>
      <c r="K82" s="13">
        <v>9613.2712182499999</v>
      </c>
      <c r="O82" s="6">
        <f t="shared" si="12"/>
        <v>179.49124232982084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252042.5</v>
      </c>
      <c r="Z82" s="11">
        <v>302491.625</v>
      </c>
      <c r="AA82" s="11">
        <v>274704.90349300002</v>
      </c>
      <c r="AB82" s="11">
        <v>9861.5813935599999</v>
      </c>
      <c r="AF82" s="6">
        <f t="shared" si="14"/>
        <v>77.786767614825862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49</v>
      </c>
      <c r="F83" s="11">
        <v>24.5</v>
      </c>
      <c r="G83" s="11">
        <v>2.4500000000000001E-2</v>
      </c>
      <c r="H83" s="11">
        <v>265328.34375</v>
      </c>
      <c r="I83" s="11">
        <v>302043.0625</v>
      </c>
      <c r="J83" s="11">
        <v>283884.27742300002</v>
      </c>
      <c r="K83" s="13">
        <v>9737.6991792299996</v>
      </c>
      <c r="O83" s="6">
        <f t="shared" si="12"/>
        <v>179.26879219682382</v>
      </c>
      <c r="T83" s="1"/>
      <c r="U83" s="11">
        <v>24</v>
      </c>
      <c r="V83" s="11">
        <v>49</v>
      </c>
      <c r="W83" s="11">
        <v>24.5</v>
      </c>
      <c r="X83" s="11">
        <v>2.4500000000000001E-2</v>
      </c>
      <c r="Y83" s="11">
        <v>252257.125</v>
      </c>
      <c r="Z83" s="11">
        <v>291780.0625</v>
      </c>
      <c r="AA83" s="11">
        <v>270626.03954099998</v>
      </c>
      <c r="AB83" s="11">
        <v>8926.9299883200001</v>
      </c>
      <c r="AF83" s="6">
        <f t="shared" si="14"/>
        <v>76.631776792556821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246503.4375</v>
      </c>
      <c r="I84" s="11">
        <v>306750.25</v>
      </c>
      <c r="J84" s="11">
        <v>282430.742188</v>
      </c>
      <c r="K84" s="13">
        <v>15242.0493594</v>
      </c>
      <c r="O84" s="6">
        <f t="shared" si="12"/>
        <v>178.35090583707409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247051.03125</v>
      </c>
      <c r="Z84" s="11">
        <v>287838.375</v>
      </c>
      <c r="AA84" s="11">
        <v>266218.21995200001</v>
      </c>
      <c r="AB84" s="11">
        <v>9508.5110243100007</v>
      </c>
      <c r="AF84" s="6">
        <f t="shared" si="14"/>
        <v>75.383637302879478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51</v>
      </c>
      <c r="F85" s="11">
        <v>25.5</v>
      </c>
      <c r="G85" s="11">
        <v>2.5499999999999998E-2</v>
      </c>
      <c r="H85" s="11">
        <v>249739.875</v>
      </c>
      <c r="I85" s="11">
        <v>306525.6875</v>
      </c>
      <c r="J85" s="11">
        <v>277465.01286800002</v>
      </c>
      <c r="K85" s="13">
        <v>13118.2993052</v>
      </c>
      <c r="O85" s="6">
        <f t="shared" si="12"/>
        <v>175.21511999626011</v>
      </c>
      <c r="T85" s="1"/>
      <c r="U85" s="11">
        <v>26</v>
      </c>
      <c r="V85" s="11">
        <v>51</v>
      </c>
      <c r="W85" s="11">
        <v>25.5</v>
      </c>
      <c r="X85" s="11">
        <v>2.5499999999999998E-2</v>
      </c>
      <c r="Y85" s="11">
        <v>235259.265625</v>
      </c>
      <c r="Z85" s="11">
        <v>285078.03125</v>
      </c>
      <c r="AA85" s="11">
        <v>260380.54227899999</v>
      </c>
      <c r="AB85" s="11">
        <v>10504.6410039</v>
      </c>
      <c r="AF85" s="6">
        <f t="shared" si="14"/>
        <v>73.730612290271793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49</v>
      </c>
      <c r="F86" s="11">
        <v>24.5</v>
      </c>
      <c r="G86" s="11">
        <v>2.4500000000000001E-2</v>
      </c>
      <c r="H86" s="11">
        <v>235096.21875</v>
      </c>
      <c r="I86" s="11">
        <v>291952.5625</v>
      </c>
      <c r="J86" s="11">
        <v>266520.373724</v>
      </c>
      <c r="K86" s="13">
        <v>13198.1328839</v>
      </c>
      <c r="O86" s="6">
        <f t="shared" si="12"/>
        <v>168.30373956270603</v>
      </c>
      <c r="T86" s="1"/>
      <c r="U86" s="11">
        <v>27</v>
      </c>
      <c r="V86" s="11">
        <v>49</v>
      </c>
      <c r="W86" s="11">
        <v>24.5</v>
      </c>
      <c r="X86" s="11">
        <v>2.4500000000000001E-2</v>
      </c>
      <c r="Y86" s="11">
        <v>229229.03125</v>
      </c>
      <c r="Z86" s="11">
        <v>286080.1875</v>
      </c>
      <c r="AA86" s="11">
        <v>249519.24968099999</v>
      </c>
      <c r="AB86" s="11">
        <v>9778.4548641300007</v>
      </c>
      <c r="AF86" s="6">
        <f t="shared" si="14"/>
        <v>70.655076205642771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49</v>
      </c>
      <c r="F87" s="11">
        <v>24.5</v>
      </c>
      <c r="G87" s="11">
        <v>2.4500000000000001E-2</v>
      </c>
      <c r="H87" s="11">
        <v>215317.5625</v>
      </c>
      <c r="I87" s="11">
        <v>257589.796875</v>
      </c>
      <c r="J87" s="11">
        <v>239133.03156900001</v>
      </c>
      <c r="K87" s="13">
        <v>9988.9498907399993</v>
      </c>
      <c r="O87">
        <f t="shared" si="12"/>
        <v>151.00903133096995</v>
      </c>
      <c r="T87" s="1"/>
      <c r="U87" s="11">
        <v>28</v>
      </c>
      <c r="V87" s="11">
        <v>49</v>
      </c>
      <c r="W87" s="11">
        <v>24.5</v>
      </c>
      <c r="X87" s="11">
        <v>2.4500000000000001E-2</v>
      </c>
      <c r="Y87" s="11">
        <v>207384.25</v>
      </c>
      <c r="Z87" s="11">
        <v>250862.84375</v>
      </c>
      <c r="AA87" s="11">
        <v>223466.06218099999</v>
      </c>
      <c r="AB87" s="11">
        <v>8577.3336953899998</v>
      </c>
      <c r="AF87">
        <f t="shared" si="14"/>
        <v>63.277729766176584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50</v>
      </c>
      <c r="F88" s="11">
        <v>25</v>
      </c>
      <c r="G88" s="11">
        <v>2.5000000000000001E-2</v>
      </c>
      <c r="H88" s="11">
        <v>174983.09375</v>
      </c>
      <c r="I88" s="11">
        <v>220416.4375</v>
      </c>
      <c r="J88" s="11">
        <v>194322.381562</v>
      </c>
      <c r="K88" s="13">
        <v>10644.2593504</v>
      </c>
      <c r="O88">
        <f t="shared" si="12"/>
        <v>122.71175760650884</v>
      </c>
      <c r="T88" s="1"/>
      <c r="U88" s="11">
        <v>29</v>
      </c>
      <c r="V88" s="11">
        <v>50</v>
      </c>
      <c r="W88" s="11">
        <v>25</v>
      </c>
      <c r="X88" s="11">
        <v>2.5000000000000001E-2</v>
      </c>
      <c r="Y88" s="11">
        <v>159867.1875</v>
      </c>
      <c r="Z88" s="11">
        <v>203299.46875</v>
      </c>
      <c r="AA88" s="11">
        <v>183348.918125</v>
      </c>
      <c r="AB88" s="11">
        <v>9133.6821242099995</v>
      </c>
      <c r="AF88">
        <f t="shared" si="14"/>
        <v>51.917965443170672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402</v>
      </c>
      <c r="F98" s="11">
        <v>201</v>
      </c>
      <c r="G98" s="11">
        <v>0.20100000000000001</v>
      </c>
      <c r="H98" s="11">
        <v>160.802566528</v>
      </c>
      <c r="I98" s="11">
        <v>1665.1431884799999</v>
      </c>
      <c r="J98" s="11">
        <v>789.27001243300003</v>
      </c>
      <c r="K98" s="13">
        <v>277.67858897600001</v>
      </c>
      <c r="O98">
        <f t="shared" ref="O98:O126" si="42">J98/P$98</f>
        <v>1.8621511250490705</v>
      </c>
      <c r="P98">
        <f>K$98/(SQRT(2-(PI()/2)))</f>
        <v>423.84852755288676</v>
      </c>
      <c r="T98" s="1"/>
      <c r="U98" s="11">
        <v>1</v>
      </c>
      <c r="V98" s="11">
        <v>402</v>
      </c>
      <c r="W98" s="11">
        <v>201</v>
      </c>
      <c r="X98" s="11">
        <v>0.20100000000000001</v>
      </c>
      <c r="Y98" s="11">
        <v>167.258636475</v>
      </c>
      <c r="Z98" s="11">
        <v>2012.2196044899999</v>
      </c>
      <c r="AA98" s="11">
        <v>931.61223340399999</v>
      </c>
      <c r="AB98" s="11">
        <v>348.676261737</v>
      </c>
      <c r="AF98">
        <f>AA98/AG$98</f>
        <v>1.7504290680537786</v>
      </c>
      <c r="AG98">
        <f>AB$98/(SQRT(2-(PI()/2)))</f>
        <v>532.21935718870157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49</v>
      </c>
      <c r="F99" s="11">
        <v>24.5</v>
      </c>
      <c r="G99" s="11">
        <v>2.4500000000000001E-2</v>
      </c>
      <c r="H99" s="11">
        <v>41487.3945312</v>
      </c>
      <c r="I99" s="11">
        <v>51335.0039062</v>
      </c>
      <c r="J99" s="11">
        <v>46226.812101399999</v>
      </c>
      <c r="K99" s="13">
        <v>2217.1674484599998</v>
      </c>
      <c r="O99">
        <f t="shared" si="42"/>
        <v>109.06446311915506</v>
      </c>
      <c r="T99" s="1"/>
      <c r="U99" s="11">
        <v>2</v>
      </c>
      <c r="V99" s="11">
        <v>49</v>
      </c>
      <c r="W99" s="11">
        <v>24.5</v>
      </c>
      <c r="X99" s="11">
        <v>2.4500000000000001E-2</v>
      </c>
      <c r="Y99" s="11">
        <v>39659.0546875</v>
      </c>
      <c r="Z99" s="11">
        <v>46423.4765625</v>
      </c>
      <c r="AA99" s="11">
        <v>44369.297353299997</v>
      </c>
      <c r="AB99" s="11">
        <v>1402.8419251600001</v>
      </c>
      <c r="AF99">
        <f t="shared" ref="AF99:AF126" si="44">AA99/AG$98</f>
        <v>83.366560712237671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40646.1523438</v>
      </c>
      <c r="I100" s="11">
        <v>48083.1328125</v>
      </c>
      <c r="J100" s="11">
        <v>44625.4036959</v>
      </c>
      <c r="K100" s="13">
        <v>1656.30705324</v>
      </c>
      <c r="O100">
        <f t="shared" si="42"/>
        <v>105.28620673415399</v>
      </c>
      <c r="T100" s="1"/>
      <c r="U100" s="11">
        <v>3</v>
      </c>
      <c r="V100" s="11">
        <v>52</v>
      </c>
      <c r="W100" s="11">
        <v>26</v>
      </c>
      <c r="X100" s="11">
        <v>2.5999999999999999E-2</v>
      </c>
      <c r="Y100" s="11">
        <v>38525.328125</v>
      </c>
      <c r="Z100" s="11">
        <v>45412.0039062</v>
      </c>
      <c r="AA100" s="11">
        <v>42344.516451299998</v>
      </c>
      <c r="AB100" s="11">
        <v>1554.3630442000001</v>
      </c>
      <c r="AF100">
        <f t="shared" si="44"/>
        <v>79.562150228757076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39986.3984375</v>
      </c>
      <c r="I101" s="11">
        <v>46813.7304688</v>
      </c>
      <c r="J101" s="11">
        <v>43104.3733594</v>
      </c>
      <c r="K101" s="13">
        <v>1601.88511025</v>
      </c>
      <c r="O101">
        <f t="shared" si="42"/>
        <v>101.69758901432434</v>
      </c>
      <c r="T101" s="1"/>
      <c r="U101" s="11">
        <v>4</v>
      </c>
      <c r="V101" s="11">
        <v>50</v>
      </c>
      <c r="W101" s="11">
        <v>25</v>
      </c>
      <c r="X101" s="11">
        <v>2.5000000000000001E-2</v>
      </c>
      <c r="Y101" s="11">
        <v>38188.5273438</v>
      </c>
      <c r="Z101" s="11">
        <v>43836.359375</v>
      </c>
      <c r="AA101" s="11">
        <v>41097.2838281</v>
      </c>
      <c r="AB101" s="11">
        <v>1422.0919492</v>
      </c>
      <c r="AF101">
        <f t="shared" si="44"/>
        <v>77.218694271446253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51</v>
      </c>
      <c r="F102" s="11">
        <v>25.5</v>
      </c>
      <c r="G102" s="11">
        <v>2.5499999999999998E-2</v>
      </c>
      <c r="H102" s="11">
        <v>38696.8320312</v>
      </c>
      <c r="I102" s="11">
        <v>44896.1132812</v>
      </c>
      <c r="J102" s="11">
        <v>41510.843673399999</v>
      </c>
      <c r="K102" s="13">
        <v>1462.95782874</v>
      </c>
      <c r="O102">
        <f t="shared" si="42"/>
        <v>97.937921155619392</v>
      </c>
      <c r="T102" s="1"/>
      <c r="U102" s="11">
        <v>5</v>
      </c>
      <c r="V102" s="11">
        <v>51</v>
      </c>
      <c r="W102" s="11">
        <v>25.5</v>
      </c>
      <c r="X102" s="11">
        <v>2.5499999999999998E-2</v>
      </c>
      <c r="Y102" s="11">
        <v>36460.421875</v>
      </c>
      <c r="Z102" s="11">
        <v>42489.8164062</v>
      </c>
      <c r="AA102" s="11">
        <v>39779.311887299998</v>
      </c>
      <c r="AB102" s="11">
        <v>1508.2592980100001</v>
      </c>
      <c r="AF102">
        <f>AA102/AG$98</f>
        <v>74.742324475800686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52</v>
      </c>
      <c r="F103" s="11">
        <v>26</v>
      </c>
      <c r="G103" s="11">
        <v>2.5999999999999999E-2</v>
      </c>
      <c r="H103" s="11">
        <v>38256.4453125</v>
      </c>
      <c r="I103" s="11">
        <v>43804.9804688</v>
      </c>
      <c r="J103" s="11">
        <v>40951.458082899997</v>
      </c>
      <c r="K103" s="13">
        <v>1249.2365445099999</v>
      </c>
      <c r="O103">
        <f t="shared" si="42"/>
        <v>96.618144032103956</v>
      </c>
      <c r="T103" s="1"/>
      <c r="U103" s="11">
        <v>6</v>
      </c>
      <c r="V103" s="11">
        <v>52</v>
      </c>
      <c r="W103" s="11">
        <v>26</v>
      </c>
      <c r="X103" s="11">
        <v>2.5999999999999999E-2</v>
      </c>
      <c r="Y103" s="11">
        <v>35474.8632812</v>
      </c>
      <c r="Z103" s="11">
        <v>41645.65625</v>
      </c>
      <c r="AA103" s="11">
        <v>39174.4707031</v>
      </c>
      <c r="AB103" s="11">
        <v>1362.17286526</v>
      </c>
      <c r="AF103">
        <f t="shared" si="44"/>
        <v>73.605873544374774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36937.0390625</v>
      </c>
      <c r="I104" s="11">
        <v>43306.3125</v>
      </c>
      <c r="J104" s="11">
        <v>40414.596277600001</v>
      </c>
      <c r="K104" s="13">
        <v>1416.5123547400001</v>
      </c>
      <c r="O104">
        <f t="shared" si="42"/>
        <v>95.351508027964471</v>
      </c>
      <c r="T104" s="1"/>
      <c r="U104" s="11">
        <v>7</v>
      </c>
      <c r="V104" s="11">
        <v>51</v>
      </c>
      <c r="W104" s="11">
        <v>25.5</v>
      </c>
      <c r="X104" s="11">
        <v>2.5499999999999998E-2</v>
      </c>
      <c r="Y104" s="11">
        <v>34950.5429688</v>
      </c>
      <c r="Z104" s="11">
        <v>41903.3164062</v>
      </c>
      <c r="AA104" s="11">
        <v>38784.384650699998</v>
      </c>
      <c r="AB104" s="11">
        <v>1422.7426675700001</v>
      </c>
      <c r="AF104">
        <f t="shared" si="44"/>
        <v>72.872931295786671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52</v>
      </c>
      <c r="F105" s="11">
        <v>26</v>
      </c>
      <c r="G105" s="11">
        <v>2.5999999999999999E-2</v>
      </c>
      <c r="H105" s="11">
        <v>37900.1054688</v>
      </c>
      <c r="I105" s="11">
        <v>43927.7773438</v>
      </c>
      <c r="J105" s="11">
        <v>40673.769380999998</v>
      </c>
      <c r="K105" s="13">
        <v>1410.4496647599999</v>
      </c>
      <c r="O105">
        <f t="shared" si="42"/>
        <v>95.962983794782275</v>
      </c>
      <c r="T105" s="1"/>
      <c r="U105" s="11">
        <v>8</v>
      </c>
      <c r="V105" s="11">
        <v>52</v>
      </c>
      <c r="W105" s="11">
        <v>26</v>
      </c>
      <c r="X105" s="11">
        <v>2.5999999999999999E-2</v>
      </c>
      <c r="Y105" s="11">
        <v>35810.8945312</v>
      </c>
      <c r="Z105" s="11">
        <v>41958.3867188</v>
      </c>
      <c r="AA105" s="11">
        <v>38866.123873199998</v>
      </c>
      <c r="AB105" s="11">
        <v>1333.7266757</v>
      </c>
      <c r="AF105">
        <f t="shared" si="44"/>
        <v>73.026513125150728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52</v>
      </c>
      <c r="F106" s="11">
        <v>26</v>
      </c>
      <c r="G106" s="11">
        <v>2.5999999999999999E-2</v>
      </c>
      <c r="H106" s="11">
        <v>37001.0195312</v>
      </c>
      <c r="I106" s="11">
        <v>43306.6953125</v>
      </c>
      <c r="J106" s="11">
        <v>40360.308518600003</v>
      </c>
      <c r="K106" s="13">
        <v>1505.1464727299999</v>
      </c>
      <c r="O106">
        <f t="shared" si="42"/>
        <v>95.223425103355922</v>
      </c>
      <c r="T106" s="1"/>
      <c r="U106" s="11">
        <v>9</v>
      </c>
      <c r="V106" s="11">
        <v>52</v>
      </c>
      <c r="W106" s="11">
        <v>26</v>
      </c>
      <c r="X106" s="11">
        <v>2.5999999999999999E-2</v>
      </c>
      <c r="Y106" s="11">
        <v>33795.6132812</v>
      </c>
      <c r="Z106" s="11">
        <v>41140.6796875</v>
      </c>
      <c r="AA106" s="11">
        <v>38580.2705078</v>
      </c>
      <c r="AB106" s="11">
        <v>1371.0744295</v>
      </c>
      <c r="AF106">
        <f t="shared" si="44"/>
        <v>72.489416227905323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50</v>
      </c>
      <c r="F107" s="11">
        <v>25</v>
      </c>
      <c r="G107" s="11">
        <v>2.5000000000000001E-2</v>
      </c>
      <c r="H107" s="11">
        <v>36878.9492188</v>
      </c>
      <c r="I107" s="11">
        <v>42185.8867188</v>
      </c>
      <c r="J107" s="11">
        <v>39890.323906199999</v>
      </c>
      <c r="K107" s="13">
        <v>1291.8727351699999</v>
      </c>
      <c r="O107">
        <f t="shared" si="42"/>
        <v>94.114574696080751</v>
      </c>
      <c r="T107" s="1"/>
      <c r="U107" s="11">
        <v>10</v>
      </c>
      <c r="V107" s="11">
        <v>50</v>
      </c>
      <c r="W107" s="11">
        <v>25</v>
      </c>
      <c r="X107" s="11">
        <v>2.5000000000000001E-2</v>
      </c>
      <c r="Y107" s="11">
        <v>35211.2539062</v>
      </c>
      <c r="Z107" s="11">
        <v>40498.1914062</v>
      </c>
      <c r="AA107" s="11">
        <v>38199.943906300003</v>
      </c>
      <c r="AB107" s="11">
        <v>1181.84709748</v>
      </c>
      <c r="AF107">
        <f t="shared" si="44"/>
        <v>71.77481125091056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52</v>
      </c>
      <c r="F108" s="11">
        <v>26</v>
      </c>
      <c r="G108" s="11">
        <v>2.5999999999999999E-2</v>
      </c>
      <c r="H108" s="11">
        <v>37513.6796875</v>
      </c>
      <c r="I108" s="11">
        <v>42368.75</v>
      </c>
      <c r="J108" s="11">
        <v>40140.978966299997</v>
      </c>
      <c r="K108" s="13">
        <v>1124.37610498</v>
      </c>
      <c r="O108">
        <f t="shared" si="42"/>
        <v>94.705953558588931</v>
      </c>
      <c r="T108" s="1"/>
      <c r="U108" s="11">
        <v>11</v>
      </c>
      <c r="V108" s="11">
        <v>52</v>
      </c>
      <c r="W108" s="11">
        <v>26</v>
      </c>
      <c r="X108" s="11">
        <v>2.5999999999999999E-2</v>
      </c>
      <c r="Y108" s="11">
        <v>35742.796875</v>
      </c>
      <c r="Z108" s="11">
        <v>40308.21875</v>
      </c>
      <c r="AA108" s="11">
        <v>38381.908128000003</v>
      </c>
      <c r="AB108" s="11">
        <v>992.09495673200001</v>
      </c>
      <c r="AF108">
        <f t="shared" si="44"/>
        <v>72.116708288743183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38196.296875</v>
      </c>
      <c r="I109" s="11">
        <v>42807.0390625</v>
      </c>
      <c r="J109" s="11">
        <v>40281.433900099997</v>
      </c>
      <c r="K109" s="13">
        <v>1156.87360225</v>
      </c>
      <c r="O109">
        <f t="shared" si="42"/>
        <v>95.037333579208394</v>
      </c>
      <c r="T109" s="1"/>
      <c r="U109" s="11">
        <v>12</v>
      </c>
      <c r="V109" s="11">
        <v>51</v>
      </c>
      <c r="W109" s="11">
        <v>25.5</v>
      </c>
      <c r="X109" s="11">
        <v>2.5499999999999998E-2</v>
      </c>
      <c r="Y109" s="11">
        <v>35366.1835938</v>
      </c>
      <c r="Z109" s="11">
        <v>40669.4765625</v>
      </c>
      <c r="AA109" s="11">
        <v>38584.8959865</v>
      </c>
      <c r="AB109" s="11">
        <v>1181.3303764100001</v>
      </c>
      <c r="AF109">
        <f t="shared" si="44"/>
        <v>72.498107153249393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50</v>
      </c>
      <c r="F110" s="11">
        <v>25</v>
      </c>
      <c r="G110" s="11">
        <v>2.5000000000000001E-2</v>
      </c>
      <c r="H110" s="11">
        <v>37865.140625</v>
      </c>
      <c r="I110" s="11">
        <v>43357.0507812</v>
      </c>
      <c r="J110" s="11">
        <v>40393.597265600001</v>
      </c>
      <c r="K110" s="13">
        <v>1088.59220293</v>
      </c>
      <c r="O110">
        <f t="shared" si="42"/>
        <v>95.301964356971339</v>
      </c>
      <c r="T110" s="1"/>
      <c r="U110" s="11">
        <v>13</v>
      </c>
      <c r="V110" s="11">
        <v>50</v>
      </c>
      <c r="W110" s="11">
        <v>25</v>
      </c>
      <c r="X110" s="11">
        <v>2.5000000000000001E-2</v>
      </c>
      <c r="Y110" s="11">
        <v>35888.8164062</v>
      </c>
      <c r="Z110" s="11">
        <v>40270.125</v>
      </c>
      <c r="AA110" s="11">
        <v>38672.893515600001</v>
      </c>
      <c r="AB110" s="11">
        <v>973.28037433300005</v>
      </c>
      <c r="AF110">
        <f t="shared" si="44"/>
        <v>72.663447868335041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38666.84375</v>
      </c>
      <c r="I111" s="11">
        <v>42802.8671875</v>
      </c>
      <c r="J111" s="11">
        <v>40305.570763199998</v>
      </c>
      <c r="K111" s="13">
        <v>1061.07348953</v>
      </c>
      <c r="O111">
        <f t="shared" si="42"/>
        <v>95.094280487197793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34849.4375</v>
      </c>
      <c r="Z111" s="11">
        <v>40482.3476562</v>
      </c>
      <c r="AA111" s="11">
        <v>38775.042518000002</v>
      </c>
      <c r="AB111" s="11">
        <v>1014.46590423</v>
      </c>
      <c r="AF111">
        <f t="shared" si="44"/>
        <v>72.855378133591785</v>
      </c>
      <c r="AK111" s="1"/>
      <c r="AY111" s="1"/>
    </row>
    <row r="112" spans="3:63" s="33" customFormat="1" x14ac:dyDescent="0.25">
      <c r="C112" s="32">
        <f t="shared" ref="C112" si="57">C25</f>
        <v>0</v>
      </c>
      <c r="D112" s="33">
        <v>15</v>
      </c>
      <c r="E112" s="33">
        <v>52</v>
      </c>
      <c r="F112" s="33">
        <v>26</v>
      </c>
      <c r="G112" s="33">
        <v>2.5999999999999999E-2</v>
      </c>
      <c r="H112" s="33">
        <v>37692.8476562</v>
      </c>
      <c r="I112" s="33">
        <v>41825.2890625</v>
      </c>
      <c r="J112" s="33">
        <v>39808.210486800002</v>
      </c>
      <c r="K112" s="34">
        <v>969.19803633900005</v>
      </c>
      <c r="L112" s="34"/>
      <c r="O112" s="33">
        <f t="shared" si="42"/>
        <v>93.920841760699133</v>
      </c>
      <c r="P112" s="33">
        <f>AVERAGE((O111:O113))</f>
        <v>94.092830704534492</v>
      </c>
      <c r="T112" s="32"/>
      <c r="U112" s="33">
        <v>15</v>
      </c>
      <c r="V112" s="33">
        <v>52</v>
      </c>
      <c r="W112" s="33">
        <v>26</v>
      </c>
      <c r="X112" s="33">
        <v>2.5999999999999999E-2</v>
      </c>
      <c r="Y112" s="33">
        <v>36178.9882812</v>
      </c>
      <c r="Z112" s="33">
        <v>40057.6992188</v>
      </c>
      <c r="AA112" s="33">
        <v>38347.072716299997</v>
      </c>
      <c r="AB112" s="33">
        <v>999.86461817099996</v>
      </c>
      <c r="AF112" s="33">
        <f t="shared" si="44"/>
        <v>72.05125517955149</v>
      </c>
      <c r="AG112" s="33">
        <f>AVERAGE((AF111:AF113))</f>
        <v>71.93627008965062</v>
      </c>
      <c r="AK112" s="32"/>
      <c r="AY112" s="32"/>
    </row>
    <row r="113" spans="3:51" x14ac:dyDescent="0.25">
      <c r="C113" s="1">
        <f t="shared" ref="C113" si="58">C26</f>
        <v>2</v>
      </c>
      <c r="D113" s="11">
        <v>16</v>
      </c>
      <c r="E113" s="11">
        <v>52</v>
      </c>
      <c r="F113" s="11">
        <v>26</v>
      </c>
      <c r="G113" s="11">
        <v>2.5999999999999999E-2</v>
      </c>
      <c r="H113" s="11">
        <v>37430.5664062</v>
      </c>
      <c r="I113" s="11">
        <v>41443.609375</v>
      </c>
      <c r="J113" s="11">
        <v>39529.5419922</v>
      </c>
      <c r="K113" s="13">
        <v>915.20140744699995</v>
      </c>
      <c r="O113">
        <f t="shared" si="42"/>
        <v>93.263369865706565</v>
      </c>
      <c r="T113" s="1"/>
      <c r="U113" s="11">
        <v>16</v>
      </c>
      <c r="V113" s="11">
        <v>52</v>
      </c>
      <c r="W113" s="11">
        <v>26</v>
      </c>
      <c r="X113" s="11">
        <v>2.5999999999999999E-2</v>
      </c>
      <c r="Y113" s="11">
        <v>35837.6328125</v>
      </c>
      <c r="Z113" s="11">
        <v>39792.8828125</v>
      </c>
      <c r="AA113" s="11">
        <v>37735.511042700004</v>
      </c>
      <c r="AB113" s="11">
        <v>969.07013969299999</v>
      </c>
      <c r="AF113">
        <f t="shared" si="44"/>
        <v>70.902176955808571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52</v>
      </c>
      <c r="F114" s="11">
        <v>26</v>
      </c>
      <c r="G114" s="11">
        <v>2.5999999999999999E-2</v>
      </c>
      <c r="H114" s="11">
        <v>37328.4921875</v>
      </c>
      <c r="I114" s="11">
        <v>41484.453125</v>
      </c>
      <c r="J114" s="11">
        <v>39318.441255999998</v>
      </c>
      <c r="K114" s="13">
        <v>968.45461341299995</v>
      </c>
      <c r="O114">
        <f t="shared" si="42"/>
        <v>92.765312841847589</v>
      </c>
      <c r="T114" s="1"/>
      <c r="U114" s="11">
        <v>17</v>
      </c>
      <c r="V114" s="11">
        <v>52</v>
      </c>
      <c r="W114" s="11">
        <v>26</v>
      </c>
      <c r="X114" s="11">
        <v>2.5999999999999999E-2</v>
      </c>
      <c r="Y114" s="11">
        <v>33667.4804688</v>
      </c>
      <c r="Z114" s="11">
        <v>37531.625</v>
      </c>
      <c r="AA114" s="11">
        <v>35913.068960299999</v>
      </c>
      <c r="AB114" s="11">
        <v>869.95759997300001</v>
      </c>
      <c r="AF114">
        <f t="shared" si="44"/>
        <v>67.477945841730829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36371.9296875</v>
      </c>
      <c r="I115" s="11">
        <v>40659.1289062</v>
      </c>
      <c r="J115" s="11">
        <v>38936.532301699997</v>
      </c>
      <c r="K115" s="13">
        <v>1030.9846527</v>
      </c>
      <c r="O115">
        <f t="shared" si="42"/>
        <v>91.864262279032204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32050.8007812</v>
      </c>
      <c r="Z115" s="11">
        <v>36343.2851562</v>
      </c>
      <c r="AA115" s="11">
        <v>34452.972618699998</v>
      </c>
      <c r="AB115" s="11">
        <v>966.82737234000001</v>
      </c>
      <c r="AF115">
        <f t="shared" si="44"/>
        <v>64.734535024596056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50</v>
      </c>
      <c r="F116" s="11">
        <v>25</v>
      </c>
      <c r="G116" s="11">
        <v>2.5000000000000001E-2</v>
      </c>
      <c r="H116" s="11">
        <v>33458.8554688</v>
      </c>
      <c r="I116" s="11">
        <v>39338.3945312</v>
      </c>
      <c r="J116" s="11">
        <v>36912.148906199996</v>
      </c>
      <c r="K116" s="13">
        <v>1413.8270036599999</v>
      </c>
      <c r="O116">
        <f t="shared" si="42"/>
        <v>87.08806686038136</v>
      </c>
      <c r="T116" s="1"/>
      <c r="U116" s="11">
        <v>19</v>
      </c>
      <c r="V116" s="11">
        <v>50</v>
      </c>
      <c r="W116" s="11">
        <v>25</v>
      </c>
      <c r="X116" s="11">
        <v>2.5000000000000001E-2</v>
      </c>
      <c r="Y116" s="11">
        <v>28663.9570312</v>
      </c>
      <c r="Z116" s="11">
        <v>35578.4804688</v>
      </c>
      <c r="AA116" s="11">
        <v>33204.642304699999</v>
      </c>
      <c r="AB116" s="11">
        <v>1519.9845299000001</v>
      </c>
      <c r="AF116">
        <f t="shared" si="44"/>
        <v>62.389016589126228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49</v>
      </c>
      <c r="F117" s="11">
        <v>24.5</v>
      </c>
      <c r="G117" s="11">
        <v>2.4500000000000001E-2</v>
      </c>
      <c r="H117" s="11">
        <v>27288.6152344</v>
      </c>
      <c r="I117" s="11">
        <v>36789.1367188</v>
      </c>
      <c r="J117" s="11">
        <v>33261.678093100003</v>
      </c>
      <c r="K117" s="13">
        <v>2414.12463394</v>
      </c>
      <c r="O117">
        <f t="shared" si="42"/>
        <v>78.475389038480714</v>
      </c>
      <c r="T117" s="1"/>
      <c r="U117" s="11">
        <v>20</v>
      </c>
      <c r="V117" s="11">
        <v>49</v>
      </c>
      <c r="W117" s="11">
        <v>24.5</v>
      </c>
      <c r="X117" s="11">
        <v>2.4500000000000001E-2</v>
      </c>
      <c r="Y117" s="11">
        <v>29621.8515625</v>
      </c>
      <c r="Z117" s="11">
        <v>37923.734375</v>
      </c>
      <c r="AA117" s="11">
        <v>32612.346022000002</v>
      </c>
      <c r="AB117" s="11">
        <v>1693.75176614</v>
      </c>
      <c r="AF117">
        <f t="shared" si="44"/>
        <v>61.276136580723986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52</v>
      </c>
      <c r="F118" s="11">
        <v>26</v>
      </c>
      <c r="G118" s="11">
        <v>2.5999999999999999E-2</v>
      </c>
      <c r="H118" s="11">
        <v>26846.8847656</v>
      </c>
      <c r="I118" s="11">
        <v>36444.4140625</v>
      </c>
      <c r="J118" s="11">
        <v>32055.119065499999</v>
      </c>
      <c r="K118" s="13">
        <v>2345.2459967700001</v>
      </c>
      <c r="O118">
        <f t="shared" si="42"/>
        <v>75.62871399028333</v>
      </c>
      <c r="T118" s="1"/>
      <c r="U118" s="11">
        <v>21</v>
      </c>
      <c r="V118" s="11">
        <v>52</v>
      </c>
      <c r="W118" s="11">
        <v>26</v>
      </c>
      <c r="X118" s="11">
        <v>2.5999999999999999E-2</v>
      </c>
      <c r="Y118" s="11">
        <v>28837.7539062</v>
      </c>
      <c r="Z118" s="11">
        <v>35730.625</v>
      </c>
      <c r="AA118" s="11">
        <v>32355.387244599999</v>
      </c>
      <c r="AB118" s="11">
        <v>1355.3518753999999</v>
      </c>
      <c r="AF118">
        <f t="shared" si="44"/>
        <v>60.793330433354008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29367.0605469</v>
      </c>
      <c r="I119" s="11">
        <v>35723.7304688</v>
      </c>
      <c r="J119" s="11">
        <v>33044.711210900001</v>
      </c>
      <c r="K119" s="13">
        <v>1302.2398401400001</v>
      </c>
      <c r="O119">
        <f t="shared" si="42"/>
        <v>77.963491820262988</v>
      </c>
      <c r="T119" s="1"/>
      <c r="U119" s="11">
        <v>22</v>
      </c>
      <c r="V119" s="11">
        <v>50</v>
      </c>
      <c r="W119" s="11">
        <v>25</v>
      </c>
      <c r="X119" s="11">
        <v>2.5000000000000001E-2</v>
      </c>
      <c r="Y119" s="11">
        <v>29928.1875</v>
      </c>
      <c r="Z119" s="11">
        <v>35520.7890625</v>
      </c>
      <c r="AA119" s="11">
        <v>32223.644453100002</v>
      </c>
      <c r="AB119" s="11">
        <v>968.096549805</v>
      </c>
      <c r="AF119">
        <f t="shared" si="44"/>
        <v>60.545795672130943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29480.6777344</v>
      </c>
      <c r="I120" s="11">
        <v>34955.4648438</v>
      </c>
      <c r="J120" s="11">
        <v>33069.580001499999</v>
      </c>
      <c r="K120" s="13">
        <v>1103.87668037</v>
      </c>
      <c r="O120">
        <f t="shared" si="42"/>
        <v>78.022165589270941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29401.2304688</v>
      </c>
      <c r="Z120" s="11">
        <v>34841.8945312</v>
      </c>
      <c r="AA120" s="11">
        <v>31547.9164752</v>
      </c>
      <c r="AB120" s="11">
        <v>1102.1224083100001</v>
      </c>
      <c r="AF120">
        <f t="shared" si="44"/>
        <v>59.276153805909949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49</v>
      </c>
      <c r="F121" s="11">
        <v>24.5</v>
      </c>
      <c r="G121" s="11">
        <v>2.4500000000000001E-2</v>
      </c>
      <c r="H121" s="11">
        <v>31352.6953125</v>
      </c>
      <c r="I121" s="11">
        <v>36182.7382812</v>
      </c>
      <c r="J121" s="11">
        <v>33789.3038504</v>
      </c>
      <c r="K121" s="13">
        <v>1177.7235461</v>
      </c>
      <c r="O121">
        <f t="shared" si="42"/>
        <v>79.720234125819516</v>
      </c>
      <c r="T121" s="1"/>
      <c r="U121" s="11">
        <v>24</v>
      </c>
      <c r="V121" s="11">
        <v>49</v>
      </c>
      <c r="W121" s="11">
        <v>24.5</v>
      </c>
      <c r="X121" s="11">
        <v>2.4500000000000001E-2</v>
      </c>
      <c r="Y121" s="11">
        <v>29302.1054688</v>
      </c>
      <c r="Z121" s="11">
        <v>33764.078125</v>
      </c>
      <c r="AA121" s="11">
        <v>31655.903858400001</v>
      </c>
      <c r="AB121" s="11">
        <v>1103.3622041599999</v>
      </c>
      <c r="AF121">
        <f t="shared" si="44"/>
        <v>59.479053948006275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29081.9511719</v>
      </c>
      <c r="I122" s="11">
        <v>37626.6484375</v>
      </c>
      <c r="J122" s="11">
        <v>34171.144756599999</v>
      </c>
      <c r="K122" s="13">
        <v>2080.1080179</v>
      </c>
      <c r="O122">
        <f t="shared" si="42"/>
        <v>80.621124140477775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28607.4257812</v>
      </c>
      <c r="Z122" s="11">
        <v>34027.40625</v>
      </c>
      <c r="AA122" s="11">
        <v>31501.278357899999</v>
      </c>
      <c r="AB122" s="11">
        <v>1235.82048274</v>
      </c>
      <c r="AF122">
        <f t="shared" si="44"/>
        <v>59.18852430376942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51</v>
      </c>
      <c r="F123" s="11">
        <v>25.5</v>
      </c>
      <c r="G123" s="11">
        <v>2.5499999999999998E-2</v>
      </c>
      <c r="H123" s="11">
        <v>29986.5097656</v>
      </c>
      <c r="I123" s="11">
        <v>38646.3164062</v>
      </c>
      <c r="J123" s="11">
        <v>34117.259459300003</v>
      </c>
      <c r="K123" s="13">
        <v>1801.27206488</v>
      </c>
      <c r="O123">
        <f t="shared" si="42"/>
        <v>80.493990757212046</v>
      </c>
      <c r="U123" s="11">
        <v>26</v>
      </c>
      <c r="V123" s="11">
        <v>51</v>
      </c>
      <c r="W123" s="11">
        <v>25.5</v>
      </c>
      <c r="X123" s="11">
        <v>2.5499999999999998E-2</v>
      </c>
      <c r="Y123" s="11">
        <v>28584.5703125</v>
      </c>
      <c r="Z123" s="11">
        <v>34751.0195312</v>
      </c>
      <c r="AA123" s="11">
        <v>31393.156058500001</v>
      </c>
      <c r="AB123" s="11">
        <v>1376.94099594</v>
      </c>
      <c r="AF123">
        <f t="shared" si="44"/>
        <v>58.985370664316832</v>
      </c>
    </row>
    <row r="124" spans="3:51" x14ac:dyDescent="0.25">
      <c r="C124" s="1">
        <f t="shared" ref="C124" si="69">C37</f>
        <v>24</v>
      </c>
      <c r="D124" s="11">
        <v>27</v>
      </c>
      <c r="E124" s="11">
        <v>49</v>
      </c>
      <c r="F124" s="11">
        <v>24.5</v>
      </c>
      <c r="G124" s="11">
        <v>2.4500000000000001E-2</v>
      </c>
      <c r="H124" s="11">
        <v>29243.0722656</v>
      </c>
      <c r="I124" s="11">
        <v>36773.875</v>
      </c>
      <c r="J124" s="11">
        <v>33500.081353599999</v>
      </c>
      <c r="K124" s="13">
        <v>1638.11169993</v>
      </c>
      <c r="O124">
        <f t="shared" si="42"/>
        <v>79.037861820623974</v>
      </c>
      <c r="U124" s="11">
        <v>27</v>
      </c>
      <c r="V124" s="11">
        <v>49</v>
      </c>
      <c r="W124" s="11">
        <v>24.5</v>
      </c>
      <c r="X124" s="11">
        <v>2.4500000000000001E-2</v>
      </c>
      <c r="Y124" s="11">
        <v>28512.0742188</v>
      </c>
      <c r="Z124" s="11">
        <v>33927.609375</v>
      </c>
      <c r="AA124" s="11">
        <v>30666.0463967</v>
      </c>
      <c r="AB124" s="11">
        <v>1163.1586643999999</v>
      </c>
      <c r="AF124">
        <f t="shared" si="44"/>
        <v>57.619186492360456</v>
      </c>
    </row>
    <row r="125" spans="3:51" x14ac:dyDescent="0.25">
      <c r="C125" s="1">
        <f>C38</f>
        <v>26</v>
      </c>
      <c r="D125" s="11">
        <v>28</v>
      </c>
      <c r="E125" s="11">
        <v>49</v>
      </c>
      <c r="F125" s="11">
        <v>24.5</v>
      </c>
      <c r="G125" s="11">
        <v>2.4500000000000001E-2</v>
      </c>
      <c r="H125" s="11">
        <v>28502.3164062</v>
      </c>
      <c r="I125" s="11">
        <v>33300.8632812</v>
      </c>
      <c r="J125" s="11">
        <v>30614.671356800001</v>
      </c>
      <c r="K125" s="13">
        <v>1139.6733857500001</v>
      </c>
      <c r="O125">
        <f t="shared" si="42"/>
        <v>72.230217558040181</v>
      </c>
      <c r="U125" s="11">
        <v>28</v>
      </c>
      <c r="V125" s="11">
        <v>49</v>
      </c>
      <c r="W125" s="11">
        <v>24.5</v>
      </c>
      <c r="X125" s="11">
        <v>2.4500000000000001E-2</v>
      </c>
      <c r="Y125" s="11">
        <v>26178.6542969</v>
      </c>
      <c r="Z125" s="11">
        <v>31266.2324219</v>
      </c>
      <c r="AA125" s="11">
        <v>28221.2959582</v>
      </c>
      <c r="AB125" s="11">
        <v>1073.37259498</v>
      </c>
      <c r="AF125">
        <f t="shared" si="44"/>
        <v>53.025684949286749</v>
      </c>
    </row>
    <row r="126" spans="3:51" x14ac:dyDescent="0.25">
      <c r="C126" s="1">
        <f>C39</f>
        <v>28</v>
      </c>
      <c r="D126" s="11">
        <v>29</v>
      </c>
      <c r="E126" s="11">
        <v>50</v>
      </c>
      <c r="F126" s="11">
        <v>25</v>
      </c>
      <c r="G126" s="11">
        <v>2.5000000000000001E-2</v>
      </c>
      <c r="H126" s="11">
        <v>23920.8085938</v>
      </c>
      <c r="I126" s="11">
        <v>30506.4726562</v>
      </c>
      <c r="J126" s="11">
        <v>26887.1498828</v>
      </c>
      <c r="K126" s="13">
        <v>1517.1513276200001</v>
      </c>
      <c r="O126">
        <f t="shared" si="42"/>
        <v>63.435751536131242</v>
      </c>
      <c r="U126" s="11">
        <v>29</v>
      </c>
      <c r="V126" s="11">
        <v>50</v>
      </c>
      <c r="W126" s="11">
        <v>25</v>
      </c>
      <c r="X126" s="11">
        <v>2.5000000000000001E-2</v>
      </c>
      <c r="Y126" s="11">
        <v>22314.6503906</v>
      </c>
      <c r="Z126" s="11">
        <v>28676.3203125</v>
      </c>
      <c r="AA126" s="11">
        <v>25313.892148399998</v>
      </c>
      <c r="AB126" s="11">
        <v>1396.11025999</v>
      </c>
      <c r="AF126">
        <f t="shared" si="44"/>
        <v>47.562892642825851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2795.9539419900002</v>
      </c>
      <c r="F167" s="11">
        <v>1300.9483691</v>
      </c>
      <c r="G167" s="11">
        <v>0.759809440048</v>
      </c>
      <c r="H167" s="6">
        <f>E167/F167</f>
        <v>2.1491659533915626</v>
      </c>
      <c r="N167" s="11">
        <v>860.44112369699997</v>
      </c>
      <c r="O167" s="11">
        <v>251.79777844899999</v>
      </c>
      <c r="P167" s="11">
        <v>1.2129224270400001</v>
      </c>
      <c r="Q167" s="6">
        <f>N167/O167</f>
        <v>3.4171910848342799</v>
      </c>
    </row>
    <row r="168" spans="3:17" x14ac:dyDescent="0.25">
      <c r="C168">
        <f t="shared" ref="C168" si="70">C12</f>
        <v>-26</v>
      </c>
      <c r="D168" s="11">
        <v>2</v>
      </c>
      <c r="E168" s="11">
        <v>325343.29846899997</v>
      </c>
      <c r="F168" s="11">
        <v>8872.9770482900003</v>
      </c>
      <c r="G168" s="11">
        <v>69.197730609299995</v>
      </c>
      <c r="H168" s="6">
        <f t="shared" ref="H168:H195" si="71">E168/F168</f>
        <v>36.666757582980573</v>
      </c>
      <c r="N168" s="11">
        <v>45298.054448299998</v>
      </c>
      <c r="O168" s="11">
        <v>1444.1640698199999</v>
      </c>
      <c r="P168" s="11">
        <v>70.864708919899996</v>
      </c>
      <c r="Q168" s="6">
        <f t="shared" ref="Q168:Q195" si="72">N168/O168</f>
        <v>31.366279908865156</v>
      </c>
    </row>
    <row r="169" spans="3:17" x14ac:dyDescent="0.25">
      <c r="C169">
        <f t="shared" ref="C169" si="73">C13</f>
        <v>-24</v>
      </c>
      <c r="D169" s="11">
        <v>3</v>
      </c>
      <c r="E169" s="11">
        <v>326841.59675500001</v>
      </c>
      <c r="F169" s="11">
        <v>9157.9923791199999</v>
      </c>
      <c r="G169" s="11">
        <v>94.151678855599997</v>
      </c>
      <c r="H169" s="6">
        <f t="shared" si="71"/>
        <v>35.68921912407253</v>
      </c>
      <c r="N169" s="11">
        <v>43484.960261400003</v>
      </c>
      <c r="O169" s="11">
        <v>1622.3873044899999</v>
      </c>
      <c r="P169" s="11">
        <v>84.017915120500007</v>
      </c>
      <c r="Q169" s="6">
        <f t="shared" si="72"/>
        <v>26.803069859492997</v>
      </c>
    </row>
    <row r="170" spans="3:17" x14ac:dyDescent="0.25">
      <c r="C170">
        <f t="shared" ref="C170" si="74">C14</f>
        <v>-22</v>
      </c>
      <c r="D170" s="11">
        <v>4</v>
      </c>
      <c r="E170" s="11">
        <v>331983.55249999999</v>
      </c>
      <c r="F170" s="11">
        <v>8778.0292825500001</v>
      </c>
      <c r="G170" s="11">
        <v>515.416398888</v>
      </c>
      <c r="H170" s="6">
        <f t="shared" si="71"/>
        <v>37.81982741387705</v>
      </c>
      <c r="N170" s="11">
        <v>42100.828515599998</v>
      </c>
      <c r="O170" s="11">
        <v>1465.82451042</v>
      </c>
      <c r="P170" s="11">
        <v>116.69515390399999</v>
      </c>
      <c r="Q170" s="6">
        <f t="shared" si="72"/>
        <v>28.721602222040158</v>
      </c>
    </row>
    <row r="171" spans="3:17" x14ac:dyDescent="0.25">
      <c r="C171">
        <f t="shared" ref="C171" si="75">C15</f>
        <v>-20</v>
      </c>
      <c r="D171" s="11">
        <v>5</v>
      </c>
      <c r="E171" s="11">
        <v>329844.73958300002</v>
      </c>
      <c r="F171" s="11">
        <v>8607.3019846000007</v>
      </c>
      <c r="G171" s="11">
        <v>139.140063922</v>
      </c>
      <c r="H171" s="6">
        <f t="shared" si="71"/>
        <v>38.321501926288995</v>
      </c>
      <c r="N171" s="11">
        <v>40645.077895199996</v>
      </c>
      <c r="O171" s="11">
        <v>1264.9312196599999</v>
      </c>
      <c r="P171" s="11">
        <v>61.513321203300002</v>
      </c>
      <c r="Q171" s="6">
        <f t="shared" si="72"/>
        <v>32.13224344808642</v>
      </c>
    </row>
    <row r="172" spans="3:17" x14ac:dyDescent="0.25">
      <c r="C172">
        <f t="shared" ref="C172" si="76">C16</f>
        <v>-18</v>
      </c>
      <c r="D172" s="11">
        <v>6</v>
      </c>
      <c r="E172" s="11">
        <v>332305.46514400002</v>
      </c>
      <c r="F172" s="11">
        <v>8851.4669928900003</v>
      </c>
      <c r="G172" s="11">
        <v>96.465162900799996</v>
      </c>
      <c r="H172" s="6">
        <f t="shared" si="71"/>
        <v>37.542417026570462</v>
      </c>
      <c r="N172" s="11">
        <v>40062.964393000002</v>
      </c>
      <c r="O172" s="11">
        <v>1286.0871121299999</v>
      </c>
      <c r="P172" s="11">
        <v>105.839665119</v>
      </c>
      <c r="Q172" s="6">
        <f t="shared" si="72"/>
        <v>31.151050356649844</v>
      </c>
    </row>
    <row r="173" spans="3:17" x14ac:dyDescent="0.25">
      <c r="C173">
        <f t="shared" ref="C173" si="77">C17</f>
        <v>-16</v>
      </c>
      <c r="D173" s="11">
        <v>7</v>
      </c>
      <c r="E173" s="11">
        <v>334200.17095599999</v>
      </c>
      <c r="F173" s="11">
        <v>8889.9453256600009</v>
      </c>
      <c r="G173" s="11">
        <v>66.235784941999995</v>
      </c>
      <c r="H173" s="6">
        <f t="shared" si="71"/>
        <v>37.593051330851523</v>
      </c>
      <c r="N173" s="11">
        <v>39599.4907322</v>
      </c>
      <c r="O173" s="11">
        <v>1201.3748081599999</v>
      </c>
      <c r="P173" s="11">
        <v>7079.0293111199999</v>
      </c>
      <c r="Q173" s="6">
        <f t="shared" si="72"/>
        <v>32.961812136588527</v>
      </c>
    </row>
    <row r="174" spans="3:17" x14ac:dyDescent="0.25">
      <c r="C174">
        <f t="shared" ref="C174" si="78">C18</f>
        <v>-14</v>
      </c>
      <c r="D174" s="11">
        <v>8</v>
      </c>
      <c r="E174" s="11">
        <v>339241.692308</v>
      </c>
      <c r="F174" s="11">
        <v>9677.8318302400003</v>
      </c>
      <c r="G174" s="11">
        <v>158.00010926900001</v>
      </c>
      <c r="H174" s="6">
        <f t="shared" si="71"/>
        <v>35.053480806308571</v>
      </c>
      <c r="N174" s="11">
        <v>39769.946664700001</v>
      </c>
      <c r="O174" s="11">
        <v>1319.9920519299999</v>
      </c>
      <c r="P174" s="11">
        <v>59.267309959099997</v>
      </c>
      <c r="Q174" s="6">
        <f t="shared" si="72"/>
        <v>30.128928887527142</v>
      </c>
    </row>
    <row r="175" spans="3:17" x14ac:dyDescent="0.25">
      <c r="C175">
        <f t="shared" ref="C175" si="79">C19</f>
        <v>-12</v>
      </c>
      <c r="D175" s="11">
        <v>9</v>
      </c>
      <c r="E175" s="11">
        <v>340793.85336499999</v>
      </c>
      <c r="F175" s="11">
        <v>9195.3462002100005</v>
      </c>
      <c r="G175" s="11">
        <v>99.225443583300006</v>
      </c>
      <c r="H175" s="6">
        <f t="shared" si="71"/>
        <v>37.061557655895221</v>
      </c>
      <c r="N175" s="11">
        <v>39470.289363000004</v>
      </c>
      <c r="O175" s="11">
        <v>1313.71452922</v>
      </c>
      <c r="P175" s="11">
        <v>100.446360001</v>
      </c>
      <c r="Q175" s="6">
        <f t="shared" si="72"/>
        <v>30.044799296263356</v>
      </c>
    </row>
    <row r="176" spans="3:17" x14ac:dyDescent="0.25">
      <c r="C176">
        <f t="shared" ref="C176" si="80">C20</f>
        <v>-10</v>
      </c>
      <c r="D176" s="11">
        <v>10</v>
      </c>
      <c r="E176" s="11">
        <v>339198.53062500001</v>
      </c>
      <c r="F176" s="11">
        <v>8130.1780805999997</v>
      </c>
      <c r="G176" s="11">
        <v>281.45223983800003</v>
      </c>
      <c r="H176" s="6">
        <f t="shared" si="71"/>
        <v>41.72092262460842</v>
      </c>
      <c r="N176" s="11">
        <v>39045.133906199997</v>
      </c>
      <c r="O176" s="11">
        <v>1215.87983147</v>
      </c>
      <c r="P176" s="11">
        <v>72.5007958984</v>
      </c>
      <c r="Q176" s="6">
        <f t="shared" si="72"/>
        <v>32.112658583204222</v>
      </c>
    </row>
    <row r="177" spans="3:17" x14ac:dyDescent="0.25">
      <c r="C177">
        <f t="shared" ref="C177" si="81">C21</f>
        <v>-8</v>
      </c>
      <c r="D177" s="11">
        <v>11</v>
      </c>
      <c r="E177" s="11">
        <v>341845.198317</v>
      </c>
      <c r="F177" s="11">
        <v>8937.1863309399996</v>
      </c>
      <c r="G177" s="11">
        <v>72.216975762299995</v>
      </c>
      <c r="H177" s="6">
        <f t="shared" si="71"/>
        <v>38.249756204987307</v>
      </c>
      <c r="N177" s="11">
        <v>39261.4433594</v>
      </c>
      <c r="O177" s="11">
        <v>1243.8509189900001</v>
      </c>
      <c r="P177" s="11">
        <v>70.906993407499996</v>
      </c>
      <c r="Q177" s="6">
        <f t="shared" si="72"/>
        <v>31.564428469675505</v>
      </c>
    </row>
    <row r="178" spans="3:17" x14ac:dyDescent="0.25">
      <c r="C178">
        <f t="shared" ref="C178" si="82">C22</f>
        <v>-6</v>
      </c>
      <c r="D178" s="11">
        <v>12</v>
      </c>
      <c r="E178" s="11">
        <v>344816.964461</v>
      </c>
      <c r="F178" s="11">
        <v>8487.0535182599997</v>
      </c>
      <c r="G178" s="11">
        <v>60.951081575099998</v>
      </c>
      <c r="H178" s="6">
        <f t="shared" si="71"/>
        <v>40.628583726863752</v>
      </c>
      <c r="N178" s="11">
        <v>39433.164981599999</v>
      </c>
      <c r="O178" s="11">
        <v>1210.9419750100001</v>
      </c>
      <c r="P178" s="11">
        <v>56.585140770599999</v>
      </c>
      <c r="Q178" s="6">
        <f t="shared" si="72"/>
        <v>32.564041709161465</v>
      </c>
    </row>
    <row r="179" spans="3:17" x14ac:dyDescent="0.25">
      <c r="C179">
        <f t="shared" ref="C179" si="83">C23</f>
        <v>-4</v>
      </c>
      <c r="D179" s="11">
        <v>13</v>
      </c>
      <c r="E179" s="11">
        <v>346999.20687499997</v>
      </c>
      <c r="F179" s="11">
        <v>9402.4311852999999</v>
      </c>
      <c r="G179" s="11">
        <v>63.0302459145</v>
      </c>
      <c r="H179" s="6">
        <f t="shared" si="71"/>
        <v>36.905264185023483</v>
      </c>
      <c r="N179" s="11">
        <v>39533.245390600001</v>
      </c>
      <c r="O179" s="11">
        <v>1227.2181768800001</v>
      </c>
      <c r="P179" s="11">
        <v>54.187015247300003</v>
      </c>
      <c r="Q179" s="6">
        <f t="shared" si="72"/>
        <v>32.213705871849747</v>
      </c>
    </row>
    <row r="180" spans="3:17" x14ac:dyDescent="0.25">
      <c r="C180">
        <f t="shared" ref="C180" si="84">C24</f>
        <v>-2</v>
      </c>
      <c r="D180" s="11">
        <v>14</v>
      </c>
      <c r="E180" s="11">
        <v>347711.33052900003</v>
      </c>
      <c r="F180" s="11">
        <v>7583.2910467299998</v>
      </c>
      <c r="G180" s="11">
        <v>106.693438695</v>
      </c>
      <c r="H180" s="6">
        <f t="shared" si="71"/>
        <v>45.85229927037247</v>
      </c>
      <c r="N180" s="11">
        <v>39540.306790900002</v>
      </c>
      <c r="O180" s="11">
        <v>1103.5436075699999</v>
      </c>
      <c r="P180" s="11">
        <v>67.687189780699995</v>
      </c>
      <c r="Q180" s="6">
        <f t="shared" si="72"/>
        <v>35.830307492757491</v>
      </c>
    </row>
    <row r="181" spans="3:17" x14ac:dyDescent="0.25">
      <c r="C181">
        <f t="shared" ref="C181" si="85">C25</f>
        <v>0</v>
      </c>
      <c r="D181" s="11">
        <v>15</v>
      </c>
      <c r="E181" s="11">
        <v>344576.03966299997</v>
      </c>
      <c r="F181" s="11">
        <v>7688.17567246</v>
      </c>
      <c r="G181" s="11">
        <v>262.16312331400002</v>
      </c>
      <c r="H181" s="6">
        <f t="shared" si="71"/>
        <v>44.818960224506071</v>
      </c>
      <c r="N181" s="11">
        <v>39077.641676699997</v>
      </c>
      <c r="O181" s="11">
        <v>1033.1804275500001</v>
      </c>
      <c r="P181" s="11">
        <v>395.45721274200002</v>
      </c>
      <c r="Q181" s="6">
        <f t="shared" si="72"/>
        <v>37.82266933701554</v>
      </c>
    </row>
    <row r="182" spans="3:17" x14ac:dyDescent="0.25">
      <c r="C182">
        <f t="shared" ref="C182" si="86">C26</f>
        <v>2</v>
      </c>
      <c r="D182" s="11">
        <v>16</v>
      </c>
      <c r="E182" s="11">
        <v>341586.06009599997</v>
      </c>
      <c r="F182" s="11">
        <v>9474.6371858999992</v>
      </c>
      <c r="G182" s="11">
        <v>65.866565117500002</v>
      </c>
      <c r="H182" s="6">
        <f t="shared" si="71"/>
        <v>36.052679737894636</v>
      </c>
      <c r="N182" s="11">
        <v>38632.526592499999</v>
      </c>
      <c r="O182" s="11">
        <v>1283.5959827700001</v>
      </c>
      <c r="P182" s="11">
        <v>54.288577226500003</v>
      </c>
      <c r="Q182" s="6">
        <f t="shared" si="72"/>
        <v>30.097107743459127</v>
      </c>
    </row>
    <row r="183" spans="3:17" x14ac:dyDescent="0.25">
      <c r="C183">
        <f t="shared" ref="C183" si="87">C27</f>
        <v>4</v>
      </c>
      <c r="D183" s="11">
        <v>17</v>
      </c>
      <c r="E183" s="11">
        <v>334415.91586499999</v>
      </c>
      <c r="F183" s="11">
        <v>15805.163597700001</v>
      </c>
      <c r="G183" s="11">
        <v>27.6455878111</v>
      </c>
      <c r="H183" s="6">
        <f t="shared" si="71"/>
        <v>21.158649437432263</v>
      </c>
      <c r="N183" s="11">
        <v>37615.755408700003</v>
      </c>
      <c r="O183" s="11">
        <v>2407.96185655</v>
      </c>
      <c r="P183" s="11">
        <v>18.698500871699999</v>
      </c>
      <c r="Q183" s="6">
        <f t="shared" si="72"/>
        <v>15.621408331855331</v>
      </c>
    </row>
    <row r="184" spans="3:17" x14ac:dyDescent="0.25">
      <c r="C184">
        <f t="shared" ref="C184" si="88">C28</f>
        <v>6</v>
      </c>
      <c r="D184" s="11">
        <v>18</v>
      </c>
      <c r="E184" s="11">
        <v>328157.22596200003</v>
      </c>
      <c r="F184" s="11">
        <v>22338.1001258</v>
      </c>
      <c r="G184" s="11">
        <v>16.9405892445</v>
      </c>
      <c r="H184" s="6">
        <f t="shared" si="71"/>
        <v>14.690471620860265</v>
      </c>
      <c r="N184" s="11">
        <v>36694.752403799997</v>
      </c>
      <c r="O184" s="11">
        <v>3170.3554663999998</v>
      </c>
      <c r="P184" s="11">
        <v>12.8324030454</v>
      </c>
      <c r="Q184" s="6">
        <f t="shared" si="72"/>
        <v>11.574333790862765</v>
      </c>
    </row>
    <row r="185" spans="3:17" x14ac:dyDescent="0.25">
      <c r="C185">
        <f t="shared" ref="C185" si="89">C29</f>
        <v>8</v>
      </c>
      <c r="D185" s="11">
        <v>19</v>
      </c>
      <c r="E185" s="11">
        <v>315292.25062499999</v>
      </c>
      <c r="F185" s="11">
        <v>18714.166571000002</v>
      </c>
      <c r="G185" s="11">
        <v>41.037038898500001</v>
      </c>
      <c r="H185" s="6">
        <f t="shared" si="71"/>
        <v>16.847784774641564</v>
      </c>
      <c r="N185" s="11">
        <v>35058.395117200002</v>
      </c>
      <c r="O185" s="11">
        <v>2631.0075854500001</v>
      </c>
      <c r="P185" s="11">
        <v>20.917042732199999</v>
      </c>
      <c r="Q185" s="6">
        <f t="shared" si="72"/>
        <v>13.32508325368576</v>
      </c>
    </row>
    <row r="186" spans="3:17" x14ac:dyDescent="0.25">
      <c r="C186">
        <f t="shared" ref="C186" si="90">C30</f>
        <v>10</v>
      </c>
      <c r="D186" s="11">
        <v>20</v>
      </c>
      <c r="E186" s="11">
        <v>296326.68494900002</v>
      </c>
      <c r="F186" s="11">
        <v>8321.9056110000001</v>
      </c>
      <c r="G186" s="11">
        <v>154.88351711000001</v>
      </c>
      <c r="H186" s="6">
        <f t="shared" si="71"/>
        <v>35.608032438785614</v>
      </c>
      <c r="N186" s="11">
        <v>32937.012037599998</v>
      </c>
      <c r="O186" s="11">
        <v>876.47551384799999</v>
      </c>
      <c r="P186" s="11">
        <v>124.985124296</v>
      </c>
      <c r="Q186" s="6">
        <f t="shared" si="72"/>
        <v>37.578930063883099</v>
      </c>
    </row>
    <row r="187" spans="3:17" x14ac:dyDescent="0.25">
      <c r="C187">
        <f t="shared" ref="C187" si="91">C31</f>
        <v>12</v>
      </c>
      <c r="D187" s="11">
        <v>21</v>
      </c>
      <c r="E187" s="11">
        <v>286526.35276400001</v>
      </c>
      <c r="F187" s="11">
        <v>8823.3514958899996</v>
      </c>
      <c r="G187" s="11">
        <v>130.77755489699999</v>
      </c>
      <c r="H187" s="6">
        <f t="shared" si="71"/>
        <v>32.473641438569764</v>
      </c>
      <c r="N187" s="11">
        <v>32205.253004800001</v>
      </c>
      <c r="O187" s="11">
        <v>1291.2803563499999</v>
      </c>
      <c r="P187" s="11">
        <v>185.68447017700001</v>
      </c>
      <c r="Q187" s="6">
        <f t="shared" si="72"/>
        <v>24.940558296598766</v>
      </c>
    </row>
    <row r="188" spans="3:17" x14ac:dyDescent="0.25">
      <c r="C188">
        <f t="shared" ref="C188" si="92">C32</f>
        <v>14</v>
      </c>
      <c r="D188" s="11">
        <v>22</v>
      </c>
      <c r="E188" s="11">
        <v>286319.83875</v>
      </c>
      <c r="F188" s="11">
        <v>5970.5886862200005</v>
      </c>
      <c r="G188" s="11">
        <v>211.871413021</v>
      </c>
      <c r="H188" s="6">
        <f t="shared" si="71"/>
        <v>47.955043262454247</v>
      </c>
      <c r="N188" s="11">
        <v>32634.178085899999</v>
      </c>
      <c r="O188" s="11">
        <v>904.278123016</v>
      </c>
      <c r="P188" s="11">
        <v>107.886105976</v>
      </c>
      <c r="Q188" s="6">
        <f t="shared" si="72"/>
        <v>36.088651550096806</v>
      </c>
    </row>
    <row r="189" spans="3:17" x14ac:dyDescent="0.25">
      <c r="C189">
        <f t="shared" ref="C189" si="93">C33</f>
        <v>16</v>
      </c>
      <c r="D189" s="11">
        <v>23</v>
      </c>
      <c r="E189" s="11">
        <v>279470.723039</v>
      </c>
      <c r="F189" s="11">
        <v>7296.2711023100001</v>
      </c>
      <c r="G189" s="11">
        <v>144.02829523599999</v>
      </c>
      <c r="H189" s="6">
        <f t="shared" si="71"/>
        <v>38.303226280958718</v>
      </c>
      <c r="N189" s="11">
        <v>32308.7482384</v>
      </c>
      <c r="O189" s="11">
        <v>1129.4084854499999</v>
      </c>
      <c r="P189" s="11">
        <v>91.085073976000004</v>
      </c>
      <c r="Q189" s="6">
        <f t="shared" si="72"/>
        <v>28.60678722944688</v>
      </c>
    </row>
    <row r="190" spans="3:17" x14ac:dyDescent="0.25">
      <c r="C190">
        <f t="shared" ref="C190" si="94">C34</f>
        <v>18</v>
      </c>
      <c r="D190" s="11">
        <v>24</v>
      </c>
      <c r="E190" s="11">
        <v>277255.15816300001</v>
      </c>
      <c r="F190" s="11">
        <v>9438.7340959800003</v>
      </c>
      <c r="G190" s="11">
        <v>51.449477117900003</v>
      </c>
      <c r="H190" s="6">
        <f t="shared" si="71"/>
        <v>29.374188884194147</v>
      </c>
      <c r="N190" s="11">
        <v>32722.603954099999</v>
      </c>
      <c r="O190" s="11">
        <v>1536.8752544199999</v>
      </c>
      <c r="P190" s="11">
        <v>66.297857907400001</v>
      </c>
      <c r="Q190" s="6">
        <f t="shared" si="72"/>
        <v>21.291646059100064</v>
      </c>
    </row>
    <row r="191" spans="3:17" x14ac:dyDescent="0.25">
      <c r="C191">
        <f t="shared" ref="C191" si="95">C35</f>
        <v>20</v>
      </c>
      <c r="D191" s="11">
        <v>25</v>
      </c>
      <c r="E191" s="11">
        <v>274324.47986800002</v>
      </c>
      <c r="F191" s="11">
        <v>11654.770705000001</v>
      </c>
      <c r="G191" s="11">
        <v>54.581985895499997</v>
      </c>
      <c r="H191" s="6">
        <f t="shared" si="71"/>
        <v>23.537526975997253</v>
      </c>
      <c r="N191" s="11">
        <v>32836.211388199998</v>
      </c>
      <c r="O191" s="11">
        <v>1920.9945038999999</v>
      </c>
      <c r="P191" s="11">
        <v>24.4819454963</v>
      </c>
      <c r="Q191" s="6">
        <f t="shared" si="72"/>
        <v>17.093339580897275</v>
      </c>
    </row>
    <row r="192" spans="3:17" x14ac:dyDescent="0.25">
      <c r="C192">
        <f t="shared" ref="C192" si="96">C36</f>
        <v>22</v>
      </c>
      <c r="D192" s="11">
        <v>26</v>
      </c>
      <c r="E192" s="11">
        <v>268922.77849300002</v>
      </c>
      <c r="F192" s="11">
        <v>12080.545081</v>
      </c>
      <c r="G192" s="11">
        <v>40.083895926399997</v>
      </c>
      <c r="H192" s="6">
        <f t="shared" si="71"/>
        <v>22.260814945838455</v>
      </c>
      <c r="N192" s="11">
        <v>32755.207682299999</v>
      </c>
      <c r="O192" s="11">
        <v>1926.2319789999999</v>
      </c>
      <c r="P192" s="11">
        <v>40.334588387399997</v>
      </c>
      <c r="Q192" s="6">
        <f t="shared" si="72"/>
        <v>17.004809409978133</v>
      </c>
    </row>
    <row r="193" spans="3:17" x14ac:dyDescent="0.25">
      <c r="C193">
        <f t="shared" ref="C193" si="97">C37</f>
        <v>24</v>
      </c>
      <c r="D193" s="11">
        <v>27</v>
      </c>
      <c r="E193" s="11">
        <v>258019.81218099999</v>
      </c>
      <c r="F193" s="11">
        <v>12205.9836476</v>
      </c>
      <c r="G193" s="11">
        <v>44.309765212400002</v>
      </c>
      <c r="H193" s="6">
        <f t="shared" si="71"/>
        <v>21.138797136741463</v>
      </c>
      <c r="N193" s="11">
        <v>32083.064014700001</v>
      </c>
      <c r="O193" s="11">
        <v>2008.15796443</v>
      </c>
      <c r="P193" s="11">
        <v>26.617181836299999</v>
      </c>
      <c r="Q193" s="6">
        <f t="shared" si="72"/>
        <v>15.976364699878841</v>
      </c>
    </row>
    <row r="194" spans="3:17" x14ac:dyDescent="0.25">
      <c r="C194">
        <f t="shared" ref="C194" si="98">C38</f>
        <v>26</v>
      </c>
      <c r="D194" s="11">
        <v>28</v>
      </c>
      <c r="E194" s="11">
        <v>231299.546237</v>
      </c>
      <c r="F194" s="11">
        <v>11250.6275535</v>
      </c>
      <c r="G194" s="11">
        <v>41.744843035300001</v>
      </c>
      <c r="H194" s="6">
        <f t="shared" si="71"/>
        <v>20.558812842848411</v>
      </c>
      <c r="N194" s="11">
        <v>29417.983777099998</v>
      </c>
      <c r="O194" s="11">
        <v>1721.0459945099999</v>
      </c>
      <c r="P194" s="11">
        <v>53.7598626662</v>
      </c>
      <c r="Q194" s="6">
        <f t="shared" si="72"/>
        <v>17.09308401457081</v>
      </c>
    </row>
    <row r="195" spans="3:17" x14ac:dyDescent="0.25">
      <c r="C195">
        <f t="shared" ref="C195" si="99">C39</f>
        <v>28</v>
      </c>
      <c r="D195" s="11">
        <v>29</v>
      </c>
      <c r="E195" s="11">
        <v>188835.64937500001</v>
      </c>
      <c r="F195" s="11">
        <v>8559.8398074300003</v>
      </c>
      <c r="G195" s="11">
        <v>69.676531734500003</v>
      </c>
      <c r="H195" s="6">
        <f t="shared" si="71"/>
        <v>22.060652257894986</v>
      </c>
      <c r="N195" s="11">
        <v>26100.5208594</v>
      </c>
      <c r="O195" s="11">
        <v>1372.2699711600001</v>
      </c>
      <c r="P195" s="11">
        <v>47.109183521299997</v>
      </c>
      <c r="Q195" s="6">
        <f t="shared" si="72"/>
        <v>19.019960654926262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2022-05-11T20:55:58Z</dcterms:modified>
</cp:coreProperties>
</file>