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L:\BRoss_Lab\MF_CIRP_Subgroups\IADP_WG_TCONS\DWIphantomRoundRobin\UCSF_Data\ROIs\UM_ROIs\"/>
    </mc:Choice>
  </mc:AlternateContent>
  <xr:revisionPtr revIDLastSave="0" documentId="13_ncr:1_{076C997A-F268-4B02-A42F-6F2627403387}" xr6:coauthVersionLast="47" xr6:coauthVersionMax="47" xr10:uidLastSave="{00000000-0000-0000-0000-000000000000}"/>
  <bookViews>
    <workbookView xWindow="-27660" yWindow="1560" windowWidth="27660" windowHeight="12210" xr2:uid="{00000000-000D-0000-FFFF-FFFF00000000}"/>
  </bookViews>
  <sheets>
    <sheet name="20210223_NoInterp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60" i="3" l="1"/>
  <c r="O60" i="3" s="1"/>
  <c r="H175" i="3"/>
  <c r="H173" i="3"/>
  <c r="H167" i="3"/>
  <c r="AE39" i="3"/>
  <c r="AD39" i="3"/>
  <c r="AF39" i="3" s="1"/>
  <c r="AE38" i="3"/>
  <c r="AD38" i="3"/>
  <c r="AF38" i="3" s="1"/>
  <c r="AE37" i="3"/>
  <c r="AD37" i="3"/>
  <c r="AF37" i="3" s="1"/>
  <c r="AE36" i="3"/>
  <c r="AD36" i="3"/>
  <c r="AF36" i="3" s="1"/>
  <c r="AE35" i="3"/>
  <c r="AD35" i="3"/>
  <c r="AF35" i="3" s="1"/>
  <c r="AE34" i="3"/>
  <c r="AD34" i="3"/>
  <c r="AF34" i="3" s="1"/>
  <c r="AE33" i="3"/>
  <c r="AD33" i="3"/>
  <c r="AE32" i="3"/>
  <c r="AD32" i="3"/>
  <c r="AF32" i="3" s="1"/>
  <c r="AE31" i="3"/>
  <c r="AD31" i="3"/>
  <c r="AF31" i="3" s="1"/>
  <c r="AE30" i="3"/>
  <c r="AD30" i="3"/>
  <c r="AF30" i="3" s="1"/>
  <c r="AE29" i="3"/>
  <c r="AD29" i="3"/>
  <c r="AE28" i="3"/>
  <c r="AD28" i="3"/>
  <c r="AE27" i="3"/>
  <c r="AD27" i="3"/>
  <c r="AE26" i="3"/>
  <c r="AD26" i="3"/>
  <c r="AE25" i="3"/>
  <c r="AD25" i="3"/>
  <c r="AF25" i="3" s="1"/>
  <c r="AE24" i="3"/>
  <c r="AD24" i="3"/>
  <c r="AF24" i="3" s="1"/>
  <c r="AE23" i="3"/>
  <c r="AD23" i="3"/>
  <c r="AE22" i="3"/>
  <c r="AD22" i="3"/>
  <c r="AE21" i="3"/>
  <c r="AD21" i="3"/>
  <c r="AE20" i="3"/>
  <c r="AD20" i="3"/>
  <c r="AF20" i="3" s="1"/>
  <c r="AE19" i="3"/>
  <c r="AD19" i="3"/>
  <c r="AF19" i="3" s="1"/>
  <c r="AE18" i="3"/>
  <c r="AD18" i="3"/>
  <c r="AE17" i="3"/>
  <c r="AD17" i="3"/>
  <c r="AE16" i="3"/>
  <c r="AD16" i="3"/>
  <c r="AF16" i="3" s="1"/>
  <c r="AE15" i="3"/>
  <c r="AD15" i="3"/>
  <c r="AE14" i="3"/>
  <c r="AD14" i="3"/>
  <c r="AF14" i="3" s="1"/>
  <c r="AE13" i="3"/>
  <c r="AD13" i="3"/>
  <c r="AF13" i="3" s="1"/>
  <c r="AE12" i="3"/>
  <c r="AD12" i="3"/>
  <c r="AF12" i="3" s="1"/>
  <c r="Q168" i="3"/>
  <c r="Q169" i="3"/>
  <c r="Q170" i="3"/>
  <c r="Q171" i="3"/>
  <c r="Q172" i="3"/>
  <c r="Q173" i="3"/>
  <c r="Q174" i="3"/>
  <c r="Q175" i="3"/>
  <c r="Q176" i="3"/>
  <c r="Q177" i="3"/>
  <c r="Q178" i="3"/>
  <c r="Q179" i="3"/>
  <c r="Q180" i="3"/>
  <c r="Q181" i="3"/>
  <c r="Q182" i="3"/>
  <c r="Q183" i="3"/>
  <c r="Q184" i="3"/>
  <c r="Q185" i="3"/>
  <c r="Q186" i="3"/>
  <c r="Q187" i="3"/>
  <c r="Q188" i="3"/>
  <c r="Q189" i="3"/>
  <c r="Q190" i="3"/>
  <c r="Q191" i="3"/>
  <c r="Q192" i="3"/>
  <c r="Q193" i="3"/>
  <c r="Q194" i="3"/>
  <c r="Q195" i="3"/>
  <c r="Q167" i="3"/>
  <c r="H168" i="3"/>
  <c r="H169" i="3"/>
  <c r="H170" i="3"/>
  <c r="H171" i="3"/>
  <c r="H172" i="3"/>
  <c r="H174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P98" i="3"/>
  <c r="O98" i="3" s="1"/>
  <c r="AG60" i="3"/>
  <c r="AJ39" i="3"/>
  <c r="AJ38" i="3"/>
  <c r="AJ37" i="3"/>
  <c r="AJ36" i="3"/>
  <c r="AJ35" i="3"/>
  <c r="AJ34" i="3"/>
  <c r="AL33" i="3"/>
  <c r="AK33" i="3"/>
  <c r="AJ33" i="3"/>
  <c r="AJ32" i="3"/>
  <c r="AJ31" i="3"/>
  <c r="AK30" i="3"/>
  <c r="AJ30" i="3"/>
  <c r="AJ29" i="3"/>
  <c r="AJ28" i="3"/>
  <c r="AJ27" i="3"/>
  <c r="AJ26" i="3"/>
  <c r="AK25" i="3"/>
  <c r="AJ25" i="3"/>
  <c r="AJ24" i="3"/>
  <c r="AJ23" i="3"/>
  <c r="AJ22" i="3"/>
  <c r="AJ21" i="3"/>
  <c r="AJ20" i="3"/>
  <c r="AJ19" i="3"/>
  <c r="AJ18" i="3"/>
  <c r="AK17" i="3"/>
  <c r="AJ17" i="3"/>
  <c r="AJ16" i="3"/>
  <c r="AJ15" i="3"/>
  <c r="AJ14" i="3"/>
  <c r="AJ13" i="3"/>
  <c r="AK12" i="3"/>
  <c r="AJ12" i="3"/>
  <c r="AJ11" i="3"/>
  <c r="AL8" i="3"/>
  <c r="AL39" i="3" s="1"/>
  <c r="AK8" i="3"/>
  <c r="AK39" i="3" s="1"/>
  <c r="AE11" i="3"/>
  <c r="AD11" i="3"/>
  <c r="AF11" i="3" s="1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M39" i="3"/>
  <c r="O39" i="3" s="1"/>
  <c r="M38" i="3"/>
  <c r="O38" i="3" s="1"/>
  <c r="M37" i="3"/>
  <c r="O37" i="3" s="1"/>
  <c r="M36" i="3"/>
  <c r="O36" i="3" s="1"/>
  <c r="M35" i="3"/>
  <c r="O35" i="3" s="1"/>
  <c r="M34" i="3"/>
  <c r="O34" i="3" s="1"/>
  <c r="M33" i="3"/>
  <c r="O33" i="3" s="1"/>
  <c r="M32" i="3"/>
  <c r="M31" i="3"/>
  <c r="O31" i="3" s="1"/>
  <c r="M30" i="3"/>
  <c r="O30" i="3" s="1"/>
  <c r="M29" i="3"/>
  <c r="M28" i="3"/>
  <c r="M27" i="3"/>
  <c r="M26" i="3"/>
  <c r="M25" i="3"/>
  <c r="M24" i="3"/>
  <c r="O24" i="3" s="1"/>
  <c r="M23" i="3"/>
  <c r="M22" i="3"/>
  <c r="M21" i="3"/>
  <c r="O21" i="3" s="1"/>
  <c r="M20" i="3"/>
  <c r="O20" i="3" s="1"/>
  <c r="M19" i="3"/>
  <c r="O19" i="3" s="1"/>
  <c r="M18" i="3"/>
  <c r="O18" i="3" s="1"/>
  <c r="M17" i="3"/>
  <c r="M16" i="3"/>
  <c r="M15" i="3"/>
  <c r="M14" i="3"/>
  <c r="O14" i="3" s="1"/>
  <c r="M13" i="3"/>
  <c r="O13" i="3" s="1"/>
  <c r="M12" i="3"/>
  <c r="O12" i="3" s="1"/>
  <c r="M11" i="3"/>
  <c r="O11" i="3" s="1"/>
  <c r="AG98" i="3"/>
  <c r="AF17" i="3"/>
  <c r="AF33" i="3"/>
  <c r="O61" i="3" l="1"/>
  <c r="AK29" i="3"/>
  <c r="AK18" i="3"/>
  <c r="AL20" i="3"/>
  <c r="AK32" i="3"/>
  <c r="O26" i="3"/>
  <c r="AF22" i="3"/>
  <c r="AF23" i="3"/>
  <c r="O28" i="3"/>
  <c r="O29" i="3"/>
  <c r="AL13" i="3"/>
  <c r="AK15" i="3"/>
  <c r="O27" i="3"/>
  <c r="AK36" i="3"/>
  <c r="AF18" i="3"/>
  <c r="O17" i="3"/>
  <c r="AL27" i="3"/>
  <c r="AL14" i="3"/>
  <c r="AF21" i="3"/>
  <c r="O16" i="3"/>
  <c r="O32" i="3"/>
  <c r="AF15" i="3"/>
  <c r="AF29" i="3"/>
  <c r="O22" i="3"/>
  <c r="AF28" i="3"/>
  <c r="O23" i="3"/>
  <c r="AF27" i="3"/>
  <c r="AL19" i="3"/>
  <c r="AF26" i="3"/>
  <c r="O25" i="3"/>
  <c r="AL21" i="3"/>
  <c r="AK28" i="3"/>
  <c r="AK34" i="3"/>
  <c r="AK16" i="3"/>
  <c r="AK22" i="3"/>
  <c r="AL28" i="3"/>
  <c r="AL34" i="3"/>
  <c r="O15" i="3"/>
  <c r="AK35" i="3"/>
  <c r="AL11" i="3"/>
  <c r="AL17" i="3"/>
  <c r="AK23" i="3"/>
  <c r="AL29" i="3"/>
  <c r="AL35" i="3"/>
  <c r="AL22" i="3"/>
  <c r="AL23" i="3"/>
  <c r="AL12" i="3"/>
  <c r="AL18" i="3"/>
  <c r="AK24" i="3"/>
  <c r="AL30" i="3"/>
  <c r="AL36" i="3"/>
  <c r="AL24" i="3"/>
  <c r="AK13" i="3"/>
  <c r="AK19" i="3"/>
  <c r="AK31" i="3"/>
  <c r="AL37" i="3"/>
  <c r="AL25" i="3"/>
  <c r="AK38" i="3"/>
  <c r="AK14" i="3"/>
  <c r="AK20" i="3"/>
  <c r="AL38" i="3"/>
  <c r="AL15" i="3"/>
  <c r="AK26" i="3"/>
  <c r="AL31" i="3"/>
  <c r="AK21" i="3"/>
  <c r="AL26" i="3"/>
  <c r="AK37" i="3"/>
  <c r="AK11" i="3"/>
  <c r="AL16" i="3"/>
  <c r="AK27" i="3"/>
  <c r="AL32" i="3"/>
  <c r="AF8" i="3" l="1"/>
  <c r="O8" i="3"/>
  <c r="AF119" i="3"/>
  <c r="O110" i="3"/>
  <c r="AF88" i="3"/>
  <c r="O88" i="3"/>
  <c r="O87" i="3"/>
  <c r="O86" i="3"/>
  <c r="O85" i="3"/>
  <c r="O84" i="3"/>
  <c r="O83" i="3"/>
  <c r="O82" i="3"/>
  <c r="O81" i="3"/>
  <c r="O80" i="3"/>
  <c r="O79" i="3"/>
  <c r="O78" i="3"/>
  <c r="O77" i="3"/>
  <c r="O76" i="3"/>
  <c r="O75" i="3"/>
  <c r="O74" i="3"/>
  <c r="O73" i="3"/>
  <c r="O72" i="3"/>
  <c r="O71" i="3"/>
  <c r="O70" i="3"/>
  <c r="O69" i="3"/>
  <c r="O68" i="3"/>
  <c r="O67" i="3"/>
  <c r="O66" i="3"/>
  <c r="O65" i="3"/>
  <c r="O64" i="3"/>
  <c r="O63" i="3"/>
  <c r="O62" i="3"/>
  <c r="AF107" i="3" l="1"/>
  <c r="AF105" i="3"/>
  <c r="AF109" i="3"/>
  <c r="AF108" i="3"/>
  <c r="AF110" i="3"/>
  <c r="AF106" i="3"/>
  <c r="AF111" i="3"/>
  <c r="AF113" i="3"/>
  <c r="AF112" i="3"/>
  <c r="AF114" i="3"/>
  <c r="AF120" i="3"/>
  <c r="AF121" i="3"/>
  <c r="AF123" i="3"/>
  <c r="AF125" i="3"/>
  <c r="AF102" i="3"/>
  <c r="AF126" i="3"/>
  <c r="AF104" i="3"/>
  <c r="AF98" i="3"/>
  <c r="AF122" i="3"/>
  <c r="AF124" i="3"/>
  <c r="O116" i="3"/>
  <c r="O118" i="3"/>
  <c r="O101" i="3"/>
  <c r="O103" i="3"/>
  <c r="O121" i="3"/>
  <c r="O108" i="3"/>
  <c r="O119" i="3"/>
  <c r="O102" i="3"/>
  <c r="O109" i="3"/>
  <c r="O117" i="3"/>
  <c r="O100" i="3"/>
  <c r="O105" i="3"/>
  <c r="O107" i="3"/>
  <c r="O115" i="3"/>
  <c r="O120" i="3"/>
  <c r="O122" i="3"/>
  <c r="O123" i="3"/>
  <c r="O124" i="3"/>
  <c r="O125" i="3"/>
  <c r="O126" i="3"/>
  <c r="O111" i="3"/>
  <c r="O104" i="3"/>
  <c r="O106" i="3"/>
  <c r="O112" i="3"/>
  <c r="AF70" i="3"/>
  <c r="AF71" i="3"/>
  <c r="AF87" i="3"/>
  <c r="AF86" i="3"/>
  <c r="AF73" i="3"/>
  <c r="AF75" i="3"/>
  <c r="AF74" i="3"/>
  <c r="AF60" i="3"/>
  <c r="AF61" i="3"/>
  <c r="AF62" i="3"/>
  <c r="AF79" i="3"/>
  <c r="AF80" i="3"/>
  <c r="AF81" i="3"/>
  <c r="AF115" i="3"/>
  <c r="AF82" i="3"/>
  <c r="AF116" i="3"/>
  <c r="AF67" i="3"/>
  <c r="AF100" i="3"/>
  <c r="AF84" i="3"/>
  <c r="AF101" i="3"/>
  <c r="AF76" i="3"/>
  <c r="AF77" i="3"/>
  <c r="AF78" i="3"/>
  <c r="AF63" i="3"/>
  <c r="AF64" i="3"/>
  <c r="AF65" i="3"/>
  <c r="AF66" i="3"/>
  <c r="AF99" i="3"/>
  <c r="AF83" i="3"/>
  <c r="O113" i="3"/>
  <c r="AF117" i="3"/>
  <c r="AF68" i="3"/>
  <c r="O114" i="3"/>
  <c r="AF118" i="3"/>
  <c r="AF69" i="3"/>
  <c r="AF85" i="3"/>
  <c r="O99" i="3"/>
  <c r="AF103" i="3"/>
  <c r="AF72" i="3"/>
  <c r="C39" i="3"/>
  <c r="C38" i="3"/>
  <c r="C37" i="3"/>
  <c r="C36" i="3"/>
  <c r="C35" i="3"/>
  <c r="P35" i="3" s="1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AG14" i="3" s="1"/>
  <c r="C13" i="3"/>
  <c r="C12" i="3"/>
  <c r="C11" i="3"/>
  <c r="C169" i="3" l="1"/>
  <c r="P13" i="3"/>
  <c r="AG13" i="3"/>
  <c r="C195" i="3"/>
  <c r="AG39" i="3"/>
  <c r="P39" i="3"/>
  <c r="C167" i="3"/>
  <c r="P11" i="3"/>
  <c r="AG11" i="3"/>
  <c r="C192" i="3"/>
  <c r="P36" i="3"/>
  <c r="AG36" i="3"/>
  <c r="C193" i="3"/>
  <c r="AG37" i="3"/>
  <c r="P37" i="3"/>
  <c r="C194" i="3"/>
  <c r="AG38" i="3"/>
  <c r="P38" i="3"/>
  <c r="C168" i="3"/>
  <c r="P12" i="3"/>
  <c r="AG12" i="3"/>
  <c r="C191" i="3"/>
  <c r="AG35" i="3"/>
  <c r="C185" i="3"/>
  <c r="P29" i="3"/>
  <c r="AG29" i="3"/>
  <c r="C174" i="3"/>
  <c r="P18" i="3"/>
  <c r="AG18" i="3"/>
  <c r="C172" i="3"/>
  <c r="P16" i="3"/>
  <c r="AG16" i="3"/>
  <c r="C189" i="3"/>
  <c r="P33" i="3"/>
  <c r="AG33" i="3"/>
  <c r="C170" i="3"/>
  <c r="P14" i="3"/>
  <c r="C177" i="3"/>
  <c r="P21" i="3"/>
  <c r="AG21" i="3"/>
  <c r="C187" i="3"/>
  <c r="P31" i="3"/>
  <c r="AG31" i="3"/>
  <c r="C179" i="3"/>
  <c r="AG23" i="3"/>
  <c r="P23" i="3"/>
  <c r="C184" i="3"/>
  <c r="P28" i="3"/>
  <c r="AG28" i="3"/>
  <c r="C190" i="3"/>
  <c r="P34" i="3"/>
  <c r="AG34" i="3"/>
  <c r="C175" i="3"/>
  <c r="P19" i="3"/>
  <c r="AG19" i="3"/>
  <c r="C176" i="3"/>
  <c r="P20" i="3"/>
  <c r="AG20" i="3"/>
  <c r="C171" i="3"/>
  <c r="P15" i="3"/>
  <c r="AG15" i="3"/>
  <c r="C178" i="3"/>
  <c r="AG22" i="3"/>
  <c r="P22" i="3"/>
  <c r="C181" i="3"/>
  <c r="AG25" i="3"/>
  <c r="P25" i="3"/>
  <c r="C186" i="3"/>
  <c r="P30" i="3"/>
  <c r="AG30" i="3"/>
  <c r="C188" i="3"/>
  <c r="P32" i="3"/>
  <c r="AG32" i="3"/>
  <c r="C173" i="3"/>
  <c r="P17" i="3"/>
  <c r="AG17" i="3"/>
  <c r="C180" i="3"/>
  <c r="AG24" i="3"/>
  <c r="P24" i="3"/>
  <c r="C182" i="3"/>
  <c r="P26" i="3"/>
  <c r="AG26" i="3"/>
  <c r="C183" i="3"/>
  <c r="P27" i="3"/>
  <c r="AG27" i="3"/>
  <c r="C76" i="3"/>
  <c r="C114" i="3"/>
  <c r="C62" i="3"/>
  <c r="C100" i="3"/>
  <c r="C64" i="3"/>
  <c r="C102" i="3"/>
  <c r="C66" i="3"/>
  <c r="C104" i="3"/>
  <c r="C81" i="3"/>
  <c r="C119" i="3"/>
  <c r="C83" i="3"/>
  <c r="C121" i="3"/>
  <c r="C60" i="3"/>
  <c r="C98" i="3"/>
  <c r="C61" i="3"/>
  <c r="C99" i="3"/>
  <c r="C78" i="3"/>
  <c r="C116" i="3"/>
  <c r="C82" i="3"/>
  <c r="C120" i="3"/>
  <c r="C84" i="3"/>
  <c r="C122" i="3"/>
  <c r="C85" i="3"/>
  <c r="C123" i="3"/>
  <c r="C86" i="3"/>
  <c r="C124" i="3"/>
  <c r="C79" i="3"/>
  <c r="C117" i="3"/>
  <c r="C71" i="3"/>
  <c r="C109" i="3"/>
  <c r="C87" i="3"/>
  <c r="C125" i="3"/>
  <c r="C77" i="3"/>
  <c r="C115" i="3"/>
  <c r="C65" i="3"/>
  <c r="C103" i="3"/>
  <c r="C88" i="3"/>
  <c r="C126" i="3"/>
  <c r="C80" i="3"/>
  <c r="C118" i="3"/>
  <c r="C69" i="3"/>
  <c r="C107" i="3"/>
  <c r="C72" i="3"/>
  <c r="C110" i="3"/>
  <c r="C63" i="3"/>
  <c r="C101" i="3"/>
  <c r="C67" i="3"/>
  <c r="C105" i="3"/>
  <c r="C68" i="3"/>
  <c r="C106" i="3"/>
  <c r="C70" i="3"/>
  <c r="C108" i="3"/>
  <c r="C74" i="3"/>
  <c r="C112" i="3"/>
  <c r="C73" i="3"/>
  <c r="C111" i="3"/>
  <c r="C75" i="3"/>
  <c r="C113" i="3"/>
  <c r="P8" i="3" l="1"/>
  <c r="AG8" i="3"/>
</calcChain>
</file>

<file path=xl/sharedStrings.xml><?xml version="1.0" encoding="utf-8"?>
<sst xmlns="http://schemas.openxmlformats.org/spreadsheetml/2006/main" count="243" uniqueCount="67">
  <si>
    <t>Index</t>
  </si>
  <si>
    <t>Count</t>
  </si>
  <si>
    <t>Volume mm^3</t>
  </si>
  <si>
    <t>Volume cc</t>
  </si>
  <si>
    <t>Min</t>
  </si>
  <si>
    <t>Max</t>
  </si>
  <si>
    <t>StdDev</t>
  </si>
  <si>
    <t>ctr-ctr</t>
  </si>
  <si>
    <t>Z (mm)</t>
  </si>
  <si>
    <t>ADC (um^2/ms)</t>
  </si>
  <si>
    <t>"-5% Error"</t>
  </si>
  <si>
    <t>"0% Error"</t>
  </si>
  <si>
    <t>"+5% Error"</t>
  </si>
  <si>
    <t>Pass 1</t>
  </si>
  <si>
    <t>Pass 2</t>
  </si>
  <si>
    <t>Mean DWI Signal</t>
  </si>
  <si>
    <t>SNR Pass 1 Low b-value</t>
  </si>
  <si>
    <t>SNR Pass 1 Hign b-value</t>
  </si>
  <si>
    <t>SNR Pass 2 Low b-value</t>
  </si>
  <si>
    <t>SNR Pass 2 Hign b-value</t>
  </si>
  <si>
    <t>LobSNR1</t>
  </si>
  <si>
    <t>LobSNR2</t>
  </si>
  <si>
    <t>Hib SNR1</t>
  </si>
  <si>
    <t>Hib SNR2</t>
  </si>
  <si>
    <t>Noise = SpatialStdev / { [2 - (pi/2)] }^0.5</t>
  </si>
  <si>
    <t>SNR = MeanSignal / NoiseSlice1</t>
  </si>
  <si>
    <t>Noise</t>
  </si>
  <si>
    <t>MultiPass SNR via SNR_by_Multiple_MHDs.m-generated MHDs:</t>
  </si>
  <si>
    <t>Spatial Mean:</t>
  </si>
  <si>
    <t>Signal</t>
  </si>
  <si>
    <t>SNR</t>
  </si>
  <si>
    <t>DWI High b-value=2000:</t>
  </si>
  <si>
    <t>MultiPassSNRLowb</t>
  </si>
  <si>
    <t>MultiPassSNRHighb</t>
  </si>
  <si>
    <t>DWI low b-value = 0:</t>
  </si>
  <si>
    <t>IncludeDatum</t>
  </si>
  <si>
    <t>Y</t>
  </si>
  <si>
    <t>Included in Fit Data Only</t>
  </si>
  <si>
    <t>Path:</t>
  </si>
  <si>
    <t>Label:</t>
  </si>
  <si>
    <t>Misc Site Notes:</t>
  </si>
  <si>
    <t>ROI mean ADC</t>
  </si>
  <si>
    <t>ROI Stdev</t>
  </si>
  <si>
    <t>Include ROI</t>
  </si>
  <si>
    <t>Multiplier for ADC in um^2/ms units:</t>
  </si>
  <si>
    <t>TrueValue</t>
  </si>
  <si>
    <t xml:space="preserve"> -5% error</t>
  </si>
  <si>
    <t xml:space="preserve"> +5% error</t>
  </si>
  <si>
    <t>SqrError</t>
  </si>
  <si>
    <t>RMSE of ADC</t>
  </si>
  <si>
    <t>Loc</t>
  </si>
  <si>
    <t xml:space="preserve"> as % of Truth</t>
  </si>
  <si>
    <t>Over Range (mm)</t>
  </si>
  <si>
    <t>SpareCopy</t>
  </si>
  <si>
    <t>Predicted bias of D=1.1xum2/ms vs SNR</t>
  </si>
  <si>
    <t>Bias %</t>
  </si>
  <si>
    <t xml:space="preserve"> adc_vs_noise_multib(5,0:1000:2000,1,1);</t>
  </si>
  <si>
    <t>Paste Data Into This Color</t>
  </si>
  <si>
    <t>Select Data to Include via "Y" in this color</t>
  </si>
  <si>
    <t>Draw large square ROI (label=1) on signal-free most inferior slice (slice index=1) and draw 4mm diam circ ROIs on slices 2-29 (even though no measurable ADC several edge slices).</t>
  </si>
  <si>
    <t>N</t>
  </si>
  <si>
    <t>SNR T2</t>
  </si>
  <si>
    <t>SNR HighB</t>
  </si>
  <si>
    <t>3dti_DWI_T2w-label.mhd</t>
  </si>
  <si>
    <t>L:\BRoss_Lab\MF_CIRP_Subgroups\IADP_WG_TCONS\DWIphantomRoundRobin\UCSF_Data\ITK_Format_DICOM_FromUCSF\UCSFDay2_20220119\Ser3\2ADC</t>
  </si>
  <si>
    <t>USING slice-by-slice "NO" to read Bruker ADC DICOM</t>
  </si>
  <si>
    <t xml:space="preserve">&lt;- ROUGH Manual adjust to put near 1.1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</si>
</sst>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164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5" borderId="0" xfId="0" applyFill="1" applyAlignment="1">
      <alignment horizontal="center"/>
    </xf>
    <xf numFmtId="164" fontId="0" fillId="0" borderId="0" xfId="0" applyNumberFormat="1" applyFill="1"/>
    <xf numFmtId="0" fontId="0" fillId="7" borderId="0" xfId="0" applyFill="1"/>
    <xf numFmtId="0" fontId="0" fillId="8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6" borderId="1" xfId="0" applyFill="1" applyBorder="1"/>
    <xf numFmtId="0" fontId="0" fillId="6" borderId="2" xfId="0" applyFill="1" applyBorder="1" applyAlignment="1">
      <alignment horizontal="right"/>
    </xf>
    <xf numFmtId="0" fontId="0" fillId="6" borderId="2" xfId="0" applyFill="1" applyBorder="1"/>
    <xf numFmtId="0" fontId="0" fillId="6" borderId="3" xfId="0" applyFill="1" applyBorder="1"/>
    <xf numFmtId="0" fontId="0" fillId="6" borderId="4" xfId="0" applyFill="1" applyBorder="1"/>
    <xf numFmtId="0" fontId="0" fillId="6" borderId="0" xfId="0" applyFill="1" applyBorder="1" applyAlignment="1">
      <alignment horizontal="right"/>
    </xf>
    <xf numFmtId="0" fontId="0" fillId="6" borderId="0" xfId="0" applyFill="1" applyBorder="1" applyAlignment="1">
      <alignment horizontal="left"/>
    </xf>
    <xf numFmtId="0" fontId="0" fillId="6" borderId="5" xfId="0" applyFill="1" applyBorder="1"/>
    <xf numFmtId="0" fontId="0" fillId="6" borderId="6" xfId="0" applyFill="1" applyBorder="1"/>
    <xf numFmtId="0" fontId="0" fillId="6" borderId="7" xfId="0" applyFill="1" applyBorder="1"/>
    <xf numFmtId="0" fontId="0" fillId="6" borderId="8" xfId="0" applyFill="1" applyBorder="1"/>
    <xf numFmtId="0" fontId="0" fillId="7" borderId="9" xfId="0" applyFill="1" applyBorder="1"/>
    <xf numFmtId="0" fontId="0" fillId="7" borderId="10" xfId="0" applyFill="1" applyBorder="1"/>
    <xf numFmtId="0" fontId="0" fillId="7" borderId="11" xfId="0" applyFill="1" applyBorder="1"/>
    <xf numFmtId="0" fontId="0" fillId="8" borderId="9" xfId="0" applyFill="1" applyBorder="1"/>
    <xf numFmtId="0" fontId="0" fillId="8" borderId="10" xfId="0" applyFill="1" applyBorder="1"/>
    <xf numFmtId="0" fontId="0" fillId="8" borderId="11" xfId="0" applyFill="1" applyBorder="1"/>
    <xf numFmtId="11" fontId="0" fillId="0" borderId="0" xfId="0" applyNumberFormat="1" applyAlignment="1">
      <alignment horizontal="center"/>
    </xf>
    <xf numFmtId="11" fontId="0" fillId="7" borderId="0" xfId="0" applyNumberFormat="1" applyFill="1"/>
    <xf numFmtId="0" fontId="1" fillId="2" borderId="0" xfId="0" applyFont="1" applyFill="1"/>
    <xf numFmtId="0" fontId="0" fillId="2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UCSF</a:t>
            </a:r>
            <a:r>
              <a:rPr lang="en-US" baseline="0"/>
              <a:t> DICOM ADC DV </a:t>
            </a:r>
            <a:r>
              <a:rPr lang="en-US"/>
              <a:t>Day 2</a:t>
            </a:r>
            <a:r>
              <a:rPr lang="en-US" baseline="0"/>
              <a:t> </a:t>
            </a:r>
            <a:r>
              <a:rPr lang="en-US"/>
              <a:t>Pass 1 </a:t>
            </a:r>
          </a:p>
        </c:rich>
      </c:tx>
      <c:layout>
        <c:manualLayout>
          <c:xMode val="edge"/>
          <c:yMode val="edge"/>
          <c:x val="9.5938285227842521E-3"/>
          <c:y val="2.857140714555144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4.7880001798251949E-2"/>
                  <c:y val="-0.4537941853811883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'20210223_NoInterp'!$M$11:$M$39</c:f>
              <c:numCache>
                <c:formatCode>General</c:formatCode>
                <c:ptCount val="29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0.856881</c:v>
                </c:pt>
                <c:pt idx="4">
                  <c:v>0.95622250000000009</c:v>
                </c:pt>
                <c:pt idx="5">
                  <c:v>1.0364383673469</c:v>
                </c:pt>
                <c:pt idx="6">
                  <c:v>1.1323544000000001</c:v>
                </c:pt>
                <c:pt idx="7">
                  <c:v>0.98561359999999998</c:v>
                </c:pt>
                <c:pt idx="8">
                  <c:v>1.2658218000000001</c:v>
                </c:pt>
                <c:pt idx="9">
                  <c:v>1.1012360416673002</c:v>
                </c:pt>
                <c:pt idx="10">
                  <c:v>1.1027903999999999</c:v>
                </c:pt>
                <c:pt idx="11">
                  <c:v>1.3004659615389</c:v>
                </c:pt>
                <c:pt idx="12">
                  <c:v>1.1707471153852</c:v>
                </c:pt>
                <c:pt idx="13">
                  <c:v>1.1199246</c:v>
                </c:pt>
                <c:pt idx="14">
                  <c:v>1.2246944000000002</c:v>
                </c:pt>
                <c:pt idx="15">
                  <c:v>1.2151961538463001</c:v>
                </c:pt>
                <c:pt idx="16">
                  <c:v>0.8679656</c:v>
                </c:pt>
                <c:pt idx="17">
                  <c:v>1.4019822916673002</c:v>
                </c:pt>
                <c:pt idx="18">
                  <c:v>0.81659625000000002</c:v>
                </c:pt>
                <c:pt idx="19">
                  <c:v>1.0237579999999999</c:v>
                </c:pt>
                <c:pt idx="20">
                  <c:v>0.94967145833269995</c:v>
                </c:pt>
                <c:pt idx="21">
                  <c:v>1.0825972000000001</c:v>
                </c:pt>
                <c:pt idx="22">
                  <c:v>0.73859211538520009</c:v>
                </c:pt>
                <c:pt idx="23">
                  <c:v>0.98614750000000007</c:v>
                </c:pt>
                <c:pt idx="24">
                  <c:v>0.97523711538519997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D0A-4BAB-A2DD-2EDACB48A730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D0A-4BAB-A2DD-2EDACB48A730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D0A-4BAB-A2DD-2EDACB48A730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D0A-4BAB-A2DD-2EDACB48A7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70584"/>
        <c:axId val="346268624"/>
      </c:scatterChart>
      <c:valAx>
        <c:axId val="346270584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8624"/>
        <c:crosses val="autoZero"/>
        <c:crossBetween val="midCat"/>
        <c:majorUnit val="4"/>
      </c:valAx>
      <c:valAx>
        <c:axId val="346268624"/>
        <c:scaling>
          <c:orientation val="minMax"/>
          <c:min val="0.9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7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Low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'20210223_NoInterp'!$O$59</c:f>
              <c:strCache>
                <c:ptCount val="1"/>
                <c:pt idx="0">
                  <c:v>LobSNR1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'20210223_NoInterp'!$O$60:$O$88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E65-43AE-BFCE-7208C494647B}"/>
            </c:ext>
          </c:extLst>
        </c:ser>
        <c:ser>
          <c:idx val="1"/>
          <c:order val="1"/>
          <c:tx>
            <c:strRef>
              <c:f>'20210223_NoInterp'!$AF$59</c:f>
              <c:strCache>
                <c:ptCount val="1"/>
                <c:pt idx="0">
                  <c:v>LobSNR2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'20210223_NoInterp'!$AF$60:$AF$88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E65-43AE-BFCE-7208C494647B}"/>
            </c:ext>
          </c:extLst>
        </c:ser>
        <c:ser>
          <c:idx val="2"/>
          <c:order val="2"/>
          <c:tx>
            <c:strRef>
              <c:f>'20210223_NoInterp'!$AT$59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'20210223_NoInterp'!$AT$60:$AT$88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E65-43AE-BFCE-7208C494647B}"/>
            </c:ext>
          </c:extLst>
        </c:ser>
        <c:ser>
          <c:idx val="3"/>
          <c:order val="3"/>
          <c:tx>
            <c:strRef>
              <c:f>'20210223_NoInterp'!$BH$59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'20210223_NoInterp'!$BH$60:$BH$88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E65-43AE-BFCE-7208C49464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93688"/>
        <c:axId val="700090736"/>
      </c:scatterChart>
      <c:valAx>
        <c:axId val="70009368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0736"/>
        <c:crosses val="autoZero"/>
        <c:crossBetween val="midCat"/>
        <c:majorUnit val="4"/>
      </c:valAx>
      <c:valAx>
        <c:axId val="70009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3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High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'20210223_NoInterp'!$O$97</c:f>
              <c:strCache>
                <c:ptCount val="1"/>
                <c:pt idx="0">
                  <c:v>Hib SNR1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'20210223_NoInterp'!$O$98:$O$126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04-404B-B0F5-D02B411C4D2A}"/>
            </c:ext>
          </c:extLst>
        </c:ser>
        <c:ser>
          <c:idx val="1"/>
          <c:order val="1"/>
          <c:tx>
            <c:strRef>
              <c:f>'20210223_NoInterp'!$AF$97</c:f>
              <c:strCache>
                <c:ptCount val="1"/>
                <c:pt idx="0">
                  <c:v>Hib SNR2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'20210223_NoInterp'!$AF$98:$AF$126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F04-404B-B0F5-D02B411C4D2A}"/>
            </c:ext>
          </c:extLst>
        </c:ser>
        <c:ser>
          <c:idx val="2"/>
          <c:order val="2"/>
          <c:tx>
            <c:strRef>
              <c:f>'20210223_NoInterp'!$AT$97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'20210223_NoInterp'!$AT$98:$AT$126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F04-404B-B0F5-D02B411C4D2A}"/>
            </c:ext>
          </c:extLst>
        </c:ser>
        <c:ser>
          <c:idx val="3"/>
          <c:order val="3"/>
          <c:tx>
            <c:strRef>
              <c:f>'20210223_NoInterp'!$BH$97</c:f>
              <c:strCache>
                <c:ptCount val="1"/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'20210223_NoInterp'!$BH$98:$BH$126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F04-404B-B0F5-D02B411C4D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93688"/>
        <c:axId val="700090736"/>
      </c:scatterChart>
      <c:valAx>
        <c:axId val="70009368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0736"/>
        <c:crosses val="autoZero"/>
        <c:crossBetween val="midCat"/>
        <c:majorUnit val="4"/>
      </c:valAx>
      <c:valAx>
        <c:axId val="70009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3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5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UCSF DICOM ADC DV Day 2 Pass 2 </a:t>
            </a:r>
          </a:p>
        </c:rich>
      </c:tx>
      <c:layout>
        <c:manualLayout>
          <c:xMode val="edge"/>
          <c:yMode val="edge"/>
          <c:x val="5.3116228028058593E-3"/>
          <c:y val="5.7731952514332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1.3550893344487986E-2"/>
                  <c:y val="-0.44816284350322338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'20210223_NoInterp'!$AD$11:$AD$39</c:f>
              <c:numCache>
                <c:formatCode>General</c:formatCode>
                <c:ptCount val="29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0.82692940000000004</c:v>
                </c:pt>
                <c:pt idx="4">
                  <c:v>1.0674565384611001</c:v>
                </c:pt>
                <c:pt idx="5">
                  <c:v>0.96343183673450006</c:v>
                </c:pt>
                <c:pt idx="6">
                  <c:v>1.2305502000000001</c:v>
                </c:pt>
                <c:pt idx="7">
                  <c:v>1.0793216000000001</c:v>
                </c:pt>
                <c:pt idx="8">
                  <c:v>1.0607396</c:v>
                </c:pt>
                <c:pt idx="9">
                  <c:v>1.1404275000000001</c:v>
                </c:pt>
                <c:pt idx="10">
                  <c:v>0.9041340000000001</c:v>
                </c:pt>
                <c:pt idx="11">
                  <c:v>1.3229992307685001</c:v>
                </c:pt>
                <c:pt idx="12">
                  <c:v>1.116725</c:v>
                </c:pt>
                <c:pt idx="13">
                  <c:v>1.1296488000000002</c:v>
                </c:pt>
                <c:pt idx="14">
                  <c:v>1.1670712000000001</c:v>
                </c:pt>
                <c:pt idx="15">
                  <c:v>1.1242592307685002</c:v>
                </c:pt>
                <c:pt idx="16">
                  <c:v>0.97722700000000007</c:v>
                </c:pt>
                <c:pt idx="17">
                  <c:v>0.93864354166730013</c:v>
                </c:pt>
                <c:pt idx="18">
                  <c:v>0.99632041666730009</c:v>
                </c:pt>
                <c:pt idx="19">
                  <c:v>1.1661250000000001</c:v>
                </c:pt>
                <c:pt idx="20">
                  <c:v>1.0228452083327</c:v>
                </c:pt>
                <c:pt idx="21">
                  <c:v>1.1295386000000001</c:v>
                </c:pt>
                <c:pt idx="22">
                  <c:v>1.1234334615389001</c:v>
                </c:pt>
                <c:pt idx="23">
                  <c:v>1.0043835416673002</c:v>
                </c:pt>
                <c:pt idx="24">
                  <c:v>0.95194384615370009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213-4AAA-9B69-17B9AA1B6193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213-4AAA-9B69-17B9AA1B6193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213-4AAA-9B69-17B9AA1B6193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213-4AAA-9B69-17B9AA1B61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70584"/>
        <c:axId val="346268624"/>
      </c:scatterChart>
      <c:valAx>
        <c:axId val="346270584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8624"/>
        <c:crosses val="autoZero"/>
        <c:crossBetween val="midCat"/>
        <c:majorUnit val="4"/>
      </c:valAx>
      <c:valAx>
        <c:axId val="346268624"/>
        <c:scaling>
          <c:orientation val="minMax"/>
          <c:min val="0.9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7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by 2-pass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'20210223_NoInterp'!$H$166</c:f>
              <c:strCache>
                <c:ptCount val="1"/>
                <c:pt idx="0">
                  <c:v>MultiPassSNRLowb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'20210223_NoInterp'!$H$167:$H$195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88B-48A3-A5C6-28468C7EAC35}"/>
            </c:ext>
          </c:extLst>
        </c:ser>
        <c:ser>
          <c:idx val="1"/>
          <c:order val="1"/>
          <c:tx>
            <c:strRef>
              <c:f>'20210223_NoInterp'!$Q$166</c:f>
              <c:strCache>
                <c:ptCount val="1"/>
                <c:pt idx="0">
                  <c:v>MultiPassSNRHighb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'20210223_NoInterp'!$Q$167:$Q$195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88B-48A3-A5C6-28468C7EAC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SpatialAve</a:t>
            </a:r>
            <a:r>
              <a:rPr lang="en-US" baseline="0"/>
              <a:t> of </a:t>
            </a:r>
            <a:r>
              <a:rPr lang="en-US"/>
              <a:t>Pixel-wise SNR (do not trust)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'20210223_NoInterp'!$G$166</c:f>
              <c:strCache>
                <c:ptCount val="1"/>
                <c:pt idx="0">
                  <c:v>SNR T2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'20210223_NoInterp'!$G$167:$G$195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7F-4B9A-B0AB-DC2F6FA5C031}"/>
            </c:ext>
          </c:extLst>
        </c:ser>
        <c:ser>
          <c:idx val="1"/>
          <c:order val="1"/>
          <c:tx>
            <c:strRef>
              <c:f>'20210223_NoInterp'!$P$166</c:f>
              <c:strCache>
                <c:ptCount val="1"/>
                <c:pt idx="0">
                  <c:v>SNR HighB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'20210223_NoInterp'!$P$167:$P$195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37F-4B9A-B0AB-DC2F6FA5C0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'20210223_NoInterp'!$BF$137</c:f>
              <c:strCache>
                <c:ptCount val="1"/>
                <c:pt idx="0">
                  <c:v>Bias 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'20210223_NoInterp'!$BE$138:$BE$147</c:f>
              <c:numCache>
                <c:formatCode>General</c:formatCode>
                <c:ptCount val="10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30</c:v>
                </c:pt>
                <c:pt idx="8">
                  <c:v>40</c:v>
                </c:pt>
                <c:pt idx="9">
                  <c:v>50</c:v>
                </c:pt>
              </c:numCache>
            </c:numRef>
          </c:xVal>
          <c:yVal>
            <c:numRef>
              <c:f>'20210223_NoInterp'!$BF$138:$BF$147</c:f>
              <c:numCache>
                <c:formatCode>General</c:formatCode>
                <c:ptCount val="10"/>
                <c:pt idx="0">
                  <c:v>-32.71</c:v>
                </c:pt>
                <c:pt idx="1">
                  <c:v>-18.43</c:v>
                </c:pt>
                <c:pt idx="2">
                  <c:v>-10.11</c:v>
                </c:pt>
                <c:pt idx="3">
                  <c:v>-5.3849999999999998</c:v>
                </c:pt>
                <c:pt idx="4">
                  <c:v>-2.5510000000000002</c:v>
                </c:pt>
                <c:pt idx="5">
                  <c:v>-1.2589999999999999</c:v>
                </c:pt>
                <c:pt idx="6">
                  <c:v>-0.67649999999999999</c:v>
                </c:pt>
                <c:pt idx="7">
                  <c:v>-6.6870000000000002E-3</c:v>
                </c:pt>
                <c:pt idx="8">
                  <c:v>3.0980000000000001E-2</c:v>
                </c:pt>
                <c:pt idx="9">
                  <c:v>-1.2149999999999999E-2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E2-4D49-9EFB-5FAE38F57C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5174664"/>
        <c:axId val="645178272"/>
      </c:scatterChart>
      <c:valAx>
        <c:axId val="6451746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SNR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178272"/>
        <c:crosses val="autoZero"/>
        <c:crossBetween val="midCat"/>
      </c:valAx>
      <c:valAx>
        <c:axId val="645178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Predicted</a:t>
                </a:r>
                <a:r>
                  <a:rPr lang="en-US" baseline="0"/>
                  <a:t> ADC Bias (%) for Ice Water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174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3" Type="http://schemas.openxmlformats.org/officeDocument/2006/relationships/chart" Target="../charts/chart3.xml"/><Relationship Id="rId7" Type="http://schemas.openxmlformats.org/officeDocument/2006/relationships/image" Target="../media/image1.emf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7.xml"/><Relationship Id="rId5" Type="http://schemas.openxmlformats.org/officeDocument/2006/relationships/chart" Target="../charts/chart5.xml"/><Relationship Id="rId10" Type="http://schemas.openxmlformats.org/officeDocument/2006/relationships/image" Target="../media/image4.emf"/><Relationship Id="rId4" Type="http://schemas.openxmlformats.org/officeDocument/2006/relationships/chart" Target="../charts/chart4.xml"/><Relationship Id="rId9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28724</xdr:colOff>
      <xdr:row>39</xdr:row>
      <xdr:rowOff>27213</xdr:rowOff>
    </xdr:from>
    <xdr:to>
      <xdr:col>11</xdr:col>
      <xdr:colOff>585106</xdr:colOff>
      <xdr:row>53</xdr:row>
      <xdr:rowOff>27215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9DBC84E-66AF-45EB-946F-9F1F05037B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606272</xdr:colOff>
      <xdr:row>127</xdr:row>
      <xdr:rowOff>11035</xdr:rowOff>
    </xdr:from>
    <xdr:to>
      <xdr:col>14</xdr:col>
      <xdr:colOff>9069</xdr:colOff>
      <xdr:row>156</xdr:row>
      <xdr:rowOff>69547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06E76FE-D245-42E9-8770-1897C51FEF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10583</xdr:colOff>
      <xdr:row>127</xdr:row>
      <xdr:rowOff>10583</xdr:rowOff>
    </xdr:from>
    <xdr:to>
      <xdr:col>34</xdr:col>
      <xdr:colOff>176892</xdr:colOff>
      <xdr:row>156</xdr:row>
      <xdr:rowOff>54429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3458040A-444D-44D1-8F9B-1E9BD82F8C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21169</xdr:colOff>
      <xdr:row>39</xdr:row>
      <xdr:rowOff>13607</xdr:rowOff>
    </xdr:from>
    <xdr:to>
      <xdr:col>30</xdr:col>
      <xdr:colOff>81643</xdr:colOff>
      <xdr:row>52</xdr:row>
      <xdr:rowOff>176893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50D94FD-712A-49F3-BB5A-74EDC405B4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5669</xdr:colOff>
      <xdr:row>160</xdr:row>
      <xdr:rowOff>5556</xdr:rowOff>
    </xdr:from>
    <xdr:to>
      <xdr:col>27</xdr:col>
      <xdr:colOff>299355</xdr:colOff>
      <xdr:row>174</xdr:row>
      <xdr:rowOff>81756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264A26A-69ED-4B9B-9583-4ED537471C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0</xdr:colOff>
      <xdr:row>176</xdr:row>
      <xdr:rowOff>0</xdr:rowOff>
    </xdr:from>
    <xdr:to>
      <xdr:col>27</xdr:col>
      <xdr:colOff>293686</xdr:colOff>
      <xdr:row>190</xdr:row>
      <xdr:rowOff>76200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596708D-795B-41CE-982F-EB42087511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36</xdr:col>
      <xdr:colOff>517071</xdr:colOff>
      <xdr:row>153</xdr:row>
      <xdr:rowOff>68036</xdr:rowOff>
    </xdr:from>
    <xdr:to>
      <xdr:col>45</xdr:col>
      <xdr:colOff>352424</xdr:colOff>
      <xdr:row>174</xdr:row>
      <xdr:rowOff>58511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563F8F44-0FDD-42A7-BFA8-E7C7DE13FF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65642" y="28643036"/>
          <a:ext cx="5346246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503465</xdr:colOff>
      <xdr:row>132</xdr:row>
      <xdr:rowOff>40822</xdr:rowOff>
    </xdr:from>
    <xdr:to>
      <xdr:col>54</xdr:col>
      <xdr:colOff>338819</xdr:colOff>
      <xdr:row>153</xdr:row>
      <xdr:rowOff>31297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9DF4D8C9-DD0E-421F-B5CA-B86F283B8A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62929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36</xdr:col>
      <xdr:colOff>489857</xdr:colOff>
      <xdr:row>132</xdr:row>
      <xdr:rowOff>40822</xdr:rowOff>
    </xdr:from>
    <xdr:to>
      <xdr:col>45</xdr:col>
      <xdr:colOff>325211</xdr:colOff>
      <xdr:row>153</xdr:row>
      <xdr:rowOff>31297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A93987D5-06C7-4D34-BB50-B533AC6E07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38428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462643</xdr:colOff>
      <xdr:row>153</xdr:row>
      <xdr:rowOff>13607</xdr:rowOff>
    </xdr:from>
    <xdr:to>
      <xdr:col>54</xdr:col>
      <xdr:colOff>297997</xdr:colOff>
      <xdr:row>174</xdr:row>
      <xdr:rowOff>4082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B3047A12-3409-4C7B-AD39-3665FAE850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22107" y="28588607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54</xdr:col>
      <xdr:colOff>455839</xdr:colOff>
      <xdr:row>150</xdr:row>
      <xdr:rowOff>2722</xdr:rowOff>
    </xdr:from>
    <xdr:to>
      <xdr:col>62</xdr:col>
      <xdr:colOff>129267</xdr:colOff>
      <xdr:row>164</xdr:row>
      <xdr:rowOff>78922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262DA04-A95E-41F2-918F-1B661C4DDB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K195"/>
  <sheetViews>
    <sheetView tabSelected="1" zoomScale="70" zoomScaleNormal="70" workbookViewId="0">
      <selection activeCell="J9" sqref="J9"/>
    </sheetView>
  </sheetViews>
  <sheetFormatPr defaultRowHeight="15" x14ac:dyDescent="0.25"/>
  <cols>
    <col min="10" max="11" width="16.28515625" customWidth="1"/>
    <col min="12" max="12" width="16.28515625" style="7" customWidth="1"/>
    <col min="13" max="13" width="16.28515625" customWidth="1"/>
  </cols>
  <sheetData>
    <row r="1" spans="2:51" ht="15.75" thickBot="1" x14ac:dyDescent="0.3">
      <c r="B1" s="25" t="s">
        <v>57</v>
      </c>
      <c r="C1" s="26"/>
      <c r="D1" s="26"/>
      <c r="E1" s="26"/>
      <c r="F1" s="27"/>
    </row>
    <row r="2" spans="2:51" ht="15.75" thickBot="1" x14ac:dyDescent="0.3">
      <c r="B2" s="28" t="s">
        <v>58</v>
      </c>
      <c r="C2" s="29"/>
      <c r="D2" s="29"/>
      <c r="E2" s="29"/>
      <c r="F2" s="30"/>
    </row>
    <row r="3" spans="2:51" ht="23.25" x14ac:dyDescent="0.35">
      <c r="I3" s="33" t="s">
        <v>65</v>
      </c>
      <c r="J3" s="2"/>
      <c r="K3" s="2"/>
      <c r="L3" s="34"/>
      <c r="M3" s="2"/>
    </row>
    <row r="4" spans="2:51" x14ac:dyDescent="0.25">
      <c r="B4" s="8" t="s">
        <v>40</v>
      </c>
      <c r="I4" t="s">
        <v>59</v>
      </c>
    </row>
    <row r="5" spans="2:51" ht="15.75" thickBot="1" x14ac:dyDescent="0.3">
      <c r="C5" t="s">
        <v>7</v>
      </c>
      <c r="D5">
        <v>2</v>
      </c>
      <c r="F5" t="s">
        <v>38</v>
      </c>
      <c r="G5" t="s">
        <v>64</v>
      </c>
    </row>
    <row r="6" spans="2:51" x14ac:dyDescent="0.25">
      <c r="F6" t="s">
        <v>39</v>
      </c>
      <c r="G6" t="s">
        <v>63</v>
      </c>
      <c r="N6" s="14"/>
      <c r="O6" s="15" t="s">
        <v>49</v>
      </c>
      <c r="P6" s="16"/>
      <c r="Q6" s="17"/>
      <c r="AE6" s="14"/>
      <c r="AF6" s="15" t="s">
        <v>49</v>
      </c>
      <c r="AG6" s="16"/>
      <c r="AH6" s="17"/>
    </row>
    <row r="7" spans="2:51" x14ac:dyDescent="0.25">
      <c r="I7" s="5"/>
      <c r="J7" s="9" t="s">
        <v>44</v>
      </c>
      <c r="K7" s="5"/>
      <c r="N7" s="18"/>
      <c r="O7" s="19" t="s">
        <v>51</v>
      </c>
      <c r="P7" s="20" t="s">
        <v>52</v>
      </c>
      <c r="Q7" s="21"/>
      <c r="AE7" s="18"/>
      <c r="AF7" s="19" t="s">
        <v>51</v>
      </c>
      <c r="AG7" s="20" t="s">
        <v>52</v>
      </c>
      <c r="AH7" s="21"/>
      <c r="AJ7" t="s">
        <v>45</v>
      </c>
      <c r="AK7" t="s">
        <v>46</v>
      </c>
      <c r="AL7" t="s">
        <v>47</v>
      </c>
    </row>
    <row r="8" spans="2:51" ht="15.75" thickBot="1" x14ac:dyDescent="0.3">
      <c r="J8" s="31">
        <v>1.9000000000000001E-4</v>
      </c>
      <c r="K8" s="2" t="s">
        <v>66</v>
      </c>
      <c r="L8" s="34"/>
      <c r="M8" s="2"/>
      <c r="N8" s="22"/>
      <c r="O8" s="23">
        <f>100*SQRT(AVERAGE(O11:O39))/$AJ$8</f>
        <v>15.175815144604755</v>
      </c>
      <c r="P8" s="23">
        <f>MAX(P11:P39) - MIN(P11:P39)</f>
        <v>42</v>
      </c>
      <c r="Q8" s="24"/>
      <c r="AE8" s="22"/>
      <c r="AF8" s="23">
        <f>100*SQRT(AVERAGE(AF11:AF39))/$AJ$8</f>
        <v>10.685218781318582</v>
      </c>
      <c r="AG8" s="23">
        <f>MAX(AG11:AG39) - MIN(AG11:AG39)</f>
        <v>42</v>
      </c>
      <c r="AH8" s="24"/>
      <c r="AJ8">
        <v>1.1000000000000001</v>
      </c>
      <c r="AK8">
        <f>0.95*AJ8</f>
        <v>1.0449999999999999</v>
      </c>
      <c r="AL8">
        <f>1.05*AJ8</f>
        <v>1.1550000000000002</v>
      </c>
    </row>
    <row r="9" spans="2:51" x14ac:dyDescent="0.25">
      <c r="C9" s="2" t="s">
        <v>13</v>
      </c>
      <c r="D9" s="6"/>
      <c r="E9" s="6"/>
      <c r="F9" s="6"/>
      <c r="G9" s="6"/>
      <c r="H9" s="6"/>
      <c r="M9" t="s">
        <v>37</v>
      </c>
      <c r="T9" s="2" t="s">
        <v>14</v>
      </c>
      <c r="AC9" s="7"/>
      <c r="AD9" t="s">
        <v>37</v>
      </c>
      <c r="AY9" s="6"/>
    </row>
    <row r="10" spans="2:51" x14ac:dyDescent="0.25">
      <c r="C10" t="s">
        <v>8</v>
      </c>
      <c r="D10" t="s">
        <v>0</v>
      </c>
      <c r="E10" t="s">
        <v>1</v>
      </c>
      <c r="F10" t="s">
        <v>2</v>
      </c>
      <c r="G10" t="s">
        <v>3</v>
      </c>
      <c r="H10" t="s">
        <v>4</v>
      </c>
      <c r="I10" t="s">
        <v>5</v>
      </c>
      <c r="J10" t="s">
        <v>41</v>
      </c>
      <c r="K10" t="s">
        <v>42</v>
      </c>
      <c r="L10" s="7" t="s">
        <v>43</v>
      </c>
      <c r="M10" t="s">
        <v>9</v>
      </c>
      <c r="N10" t="s">
        <v>6</v>
      </c>
      <c r="O10" t="s">
        <v>48</v>
      </c>
      <c r="P10" t="s">
        <v>50</v>
      </c>
      <c r="Q10" s="7" t="s">
        <v>36</v>
      </c>
      <c r="T10" t="s">
        <v>8</v>
      </c>
      <c r="U10" t="s">
        <v>0</v>
      </c>
      <c r="V10" t="s">
        <v>1</v>
      </c>
      <c r="W10" t="s">
        <v>2</v>
      </c>
      <c r="X10" t="s">
        <v>3</v>
      </c>
      <c r="Y10" t="s">
        <v>4</v>
      </c>
      <c r="Z10" t="s">
        <v>5</v>
      </c>
      <c r="AA10" t="s">
        <v>41</v>
      </c>
      <c r="AB10" t="s">
        <v>42</v>
      </c>
      <c r="AC10" s="7" t="s">
        <v>35</v>
      </c>
      <c r="AD10" t="s">
        <v>9</v>
      </c>
      <c r="AE10" t="s">
        <v>6</v>
      </c>
      <c r="AF10" t="s">
        <v>48</v>
      </c>
      <c r="AG10" t="s">
        <v>50</v>
      </c>
      <c r="AH10" t="s">
        <v>53</v>
      </c>
      <c r="AJ10" t="s">
        <v>11</v>
      </c>
      <c r="AK10" t="s">
        <v>10</v>
      </c>
      <c r="AL10" t="s">
        <v>12</v>
      </c>
    </row>
    <row r="11" spans="2:51" x14ac:dyDescent="0.25">
      <c r="C11" s="1">
        <f t="shared" ref="C11:C39" si="0">D$5*(D11-D$25)</f>
        <v>-28</v>
      </c>
      <c r="D11" s="11">
        <v>1</v>
      </c>
      <c r="E11" s="11">
        <v>3600</v>
      </c>
      <c r="F11" s="11">
        <v>1800</v>
      </c>
      <c r="G11" s="11">
        <v>1.8</v>
      </c>
      <c r="H11" s="11">
        <v>-29570</v>
      </c>
      <c r="I11" s="11">
        <v>32767</v>
      </c>
      <c r="J11" s="32">
        <v>95.973333333300005</v>
      </c>
      <c r="K11" s="11">
        <v>7643.5047798200003</v>
      </c>
      <c r="L11" s="12" t="s">
        <v>60</v>
      </c>
      <c r="M11" t="e">
        <f t="shared" ref="M11:M39" si="1">IF(L11="Y",J11*$J$8,#N/A)</f>
        <v>#N/A</v>
      </c>
      <c r="N11" t="e">
        <f>IF(L11="Y",K11*$J$8,#N/A)</f>
        <v>#N/A</v>
      </c>
      <c r="O11" t="str">
        <f>IF(L11="Y",(M11-$AJ11)^2,"")</f>
        <v/>
      </c>
      <c r="P11" t="str">
        <f>IF(L11="Y",$C11,"")</f>
        <v/>
      </c>
      <c r="Q11" s="7" t="s">
        <v>36</v>
      </c>
      <c r="T11" s="1"/>
      <c r="U11" s="11">
        <v>1</v>
      </c>
      <c r="V11" s="11">
        <v>3600</v>
      </c>
      <c r="W11" s="11">
        <v>1800</v>
      </c>
      <c r="X11" s="11">
        <v>1.8</v>
      </c>
      <c r="Y11" s="11">
        <v>-32486</v>
      </c>
      <c r="Z11" s="11">
        <v>32766</v>
      </c>
      <c r="AA11" s="32">
        <v>-237.46694444400001</v>
      </c>
      <c r="AB11" s="11">
        <v>8190.8041238699998</v>
      </c>
      <c r="AC11" s="12" t="s">
        <v>60</v>
      </c>
      <c r="AD11" t="e">
        <f>IF(AC11="Y",AA11*$J$8,#N/A)</f>
        <v>#N/A</v>
      </c>
      <c r="AE11" t="e">
        <f>IF(AC11="Y",AB11*$J$8,#N/A)</f>
        <v>#N/A</v>
      </c>
      <c r="AF11" t="str">
        <f>IF(AC11="Y",(AD11-$AJ11)^2,"")</f>
        <v/>
      </c>
      <c r="AG11" t="str">
        <f>IF(AC11="Y",$C11,"")</f>
        <v/>
      </c>
      <c r="AH11" s="7" t="s">
        <v>36</v>
      </c>
      <c r="AJ11">
        <f t="shared" ref="AJ11:AJ39" si="2">$AJ$8</f>
        <v>1.1000000000000001</v>
      </c>
      <c r="AK11">
        <f t="shared" ref="AK11:AK39" si="3">$AK$8</f>
        <v>1.0449999999999999</v>
      </c>
      <c r="AL11">
        <f t="shared" ref="AL11:AL39" si="4">$AL$8</f>
        <v>1.1550000000000002</v>
      </c>
      <c r="AY11" s="1"/>
    </row>
    <row r="12" spans="2:51" x14ac:dyDescent="0.25">
      <c r="C12" s="1">
        <f t="shared" si="0"/>
        <v>-26</v>
      </c>
      <c r="D12" s="11">
        <v>2</v>
      </c>
      <c r="E12" s="11">
        <v>51</v>
      </c>
      <c r="F12" s="11">
        <v>25.5</v>
      </c>
      <c r="G12" s="11">
        <v>2.5499999999999998E-2</v>
      </c>
      <c r="H12" s="11">
        <v>-19536</v>
      </c>
      <c r="I12" s="11">
        <v>14988</v>
      </c>
      <c r="J12" s="11">
        <v>-1975.6078431400001</v>
      </c>
      <c r="K12" s="11">
        <v>7417.8623391900001</v>
      </c>
      <c r="L12" s="12" t="s">
        <v>60</v>
      </c>
      <c r="M12" t="e">
        <f t="shared" si="1"/>
        <v>#N/A</v>
      </c>
      <c r="N12" t="e">
        <f t="shared" ref="N12:N39" si="5">IF(L12="Y",K12*$J$8,#N/A)</f>
        <v>#N/A</v>
      </c>
      <c r="O12" t="str">
        <f t="shared" ref="O12:O39" si="6">IF(L12="Y",(M12-$AJ12)^2,"")</f>
        <v/>
      </c>
      <c r="P12" t="str">
        <f t="shared" ref="P12:P39" si="7">IF(L12="Y",$C12,"")</f>
        <v/>
      </c>
      <c r="Q12" s="7" t="s">
        <v>36</v>
      </c>
      <c r="T12" s="1"/>
      <c r="U12" s="11">
        <v>2</v>
      </c>
      <c r="V12" s="11">
        <v>51</v>
      </c>
      <c r="W12" s="11">
        <v>25.5</v>
      </c>
      <c r="X12" s="11">
        <v>2.5499999999999998E-2</v>
      </c>
      <c r="Y12" s="11">
        <v>-20744</v>
      </c>
      <c r="Z12" s="11">
        <v>14347</v>
      </c>
      <c r="AA12" s="11">
        <v>-859.31372549000002</v>
      </c>
      <c r="AB12" s="11">
        <v>6975.6982919000002</v>
      </c>
      <c r="AC12" s="12" t="s">
        <v>60</v>
      </c>
      <c r="AD12" t="e">
        <f t="shared" ref="AD12:AD39" si="8">IF(AC12="Y",AA12*$J$8,#N/A)</f>
        <v>#N/A</v>
      </c>
      <c r="AE12" t="e">
        <f t="shared" ref="AE12:AE39" si="9">IF(AC12="Y",AB12*$J$8,#N/A)</f>
        <v>#N/A</v>
      </c>
      <c r="AF12" t="str">
        <f t="shared" ref="AF12:AF39" si="10">IF(AC12="Y",(AD12-$AJ12)^2,"")</f>
        <v/>
      </c>
      <c r="AG12" t="str">
        <f t="shared" ref="AG12:AG39" si="11">IF(AC12="Y",$C12,"")</f>
        <v/>
      </c>
      <c r="AH12" s="7" t="s">
        <v>36</v>
      </c>
      <c r="AJ12">
        <f t="shared" si="2"/>
        <v>1.1000000000000001</v>
      </c>
      <c r="AK12">
        <f t="shared" si="3"/>
        <v>1.0449999999999999</v>
      </c>
      <c r="AL12">
        <f t="shared" si="4"/>
        <v>1.1550000000000002</v>
      </c>
      <c r="AY12" s="1"/>
    </row>
    <row r="13" spans="2:51" x14ac:dyDescent="0.25">
      <c r="C13" s="1">
        <f t="shared" si="0"/>
        <v>-24</v>
      </c>
      <c r="D13" s="11">
        <v>3</v>
      </c>
      <c r="E13" s="11">
        <v>52</v>
      </c>
      <c r="F13" s="11">
        <v>26</v>
      </c>
      <c r="G13" s="11">
        <v>2.5999999999999999E-2</v>
      </c>
      <c r="H13" s="11">
        <v>-7189</v>
      </c>
      <c r="I13" s="11">
        <v>12728</v>
      </c>
      <c r="J13" s="11">
        <v>2991.5</v>
      </c>
      <c r="K13" s="11">
        <v>4225.97119363</v>
      </c>
      <c r="L13" s="12" t="s">
        <v>60</v>
      </c>
      <c r="M13" t="e">
        <f t="shared" si="1"/>
        <v>#N/A</v>
      </c>
      <c r="N13" t="e">
        <f t="shared" si="5"/>
        <v>#N/A</v>
      </c>
      <c r="O13" t="str">
        <f t="shared" si="6"/>
        <v/>
      </c>
      <c r="P13" t="str">
        <f t="shared" si="7"/>
        <v/>
      </c>
      <c r="Q13" s="7" t="s">
        <v>36</v>
      </c>
      <c r="T13" s="1"/>
      <c r="U13" s="11">
        <v>3</v>
      </c>
      <c r="V13" s="11">
        <v>52</v>
      </c>
      <c r="W13" s="11">
        <v>26</v>
      </c>
      <c r="X13" s="11">
        <v>2.5999999999999999E-2</v>
      </c>
      <c r="Y13" s="11">
        <v>-3665</v>
      </c>
      <c r="Z13" s="11">
        <v>12817</v>
      </c>
      <c r="AA13" s="11">
        <v>3689.75</v>
      </c>
      <c r="AB13" s="11">
        <v>4128.8319141700003</v>
      </c>
      <c r="AC13" s="12" t="s">
        <v>60</v>
      </c>
      <c r="AD13" t="e">
        <f t="shared" si="8"/>
        <v>#N/A</v>
      </c>
      <c r="AE13" t="e">
        <f t="shared" si="9"/>
        <v>#N/A</v>
      </c>
      <c r="AF13" t="str">
        <f t="shared" si="10"/>
        <v/>
      </c>
      <c r="AG13" t="str">
        <f t="shared" si="11"/>
        <v/>
      </c>
      <c r="AH13" s="7" t="s">
        <v>36</v>
      </c>
      <c r="AJ13">
        <f t="shared" si="2"/>
        <v>1.1000000000000001</v>
      </c>
      <c r="AK13">
        <f t="shared" si="3"/>
        <v>1.0449999999999999</v>
      </c>
      <c r="AL13">
        <f t="shared" si="4"/>
        <v>1.1550000000000002</v>
      </c>
      <c r="AY13" s="1"/>
    </row>
    <row r="14" spans="2:51" x14ac:dyDescent="0.25">
      <c r="C14" s="1">
        <f t="shared" si="0"/>
        <v>-22</v>
      </c>
      <c r="D14" s="11">
        <v>4</v>
      </c>
      <c r="E14" s="11">
        <v>50</v>
      </c>
      <c r="F14" s="11">
        <v>25</v>
      </c>
      <c r="G14" s="11">
        <v>2.5000000000000001E-2</v>
      </c>
      <c r="H14" s="11">
        <v>1676</v>
      </c>
      <c r="I14" s="11">
        <v>7833</v>
      </c>
      <c r="J14" s="11">
        <v>4509.8999999999996</v>
      </c>
      <c r="K14" s="11">
        <v>1468.7111002199999</v>
      </c>
      <c r="L14" s="12" t="s">
        <v>36</v>
      </c>
      <c r="M14">
        <f t="shared" si="1"/>
        <v>0.856881</v>
      </c>
      <c r="N14">
        <f t="shared" si="5"/>
        <v>0.27905510904179998</v>
      </c>
      <c r="O14">
        <f t="shared" si="6"/>
        <v>5.9106848161000043E-2</v>
      </c>
      <c r="P14">
        <f t="shared" si="7"/>
        <v>-22</v>
      </c>
      <c r="Q14" s="7" t="s">
        <v>36</v>
      </c>
      <c r="T14" s="1"/>
      <c r="U14" s="11">
        <v>4</v>
      </c>
      <c r="V14" s="11">
        <v>50</v>
      </c>
      <c r="W14" s="11">
        <v>25</v>
      </c>
      <c r="X14" s="11">
        <v>2.5000000000000001E-2</v>
      </c>
      <c r="Y14" s="11">
        <v>886</v>
      </c>
      <c r="Z14" s="11">
        <v>8539</v>
      </c>
      <c r="AA14" s="11">
        <v>4352.26</v>
      </c>
      <c r="AB14" s="11">
        <v>1882.7688339399999</v>
      </c>
      <c r="AC14" s="12" t="s">
        <v>36</v>
      </c>
      <c r="AD14">
        <f t="shared" si="8"/>
        <v>0.82692940000000004</v>
      </c>
      <c r="AE14">
        <f t="shared" si="9"/>
        <v>0.35772607844859999</v>
      </c>
      <c r="AF14">
        <f t="shared" si="10"/>
        <v>7.4567552584360028E-2</v>
      </c>
      <c r="AG14">
        <f t="shared" si="11"/>
        <v>-22</v>
      </c>
      <c r="AH14" s="7" t="s">
        <v>36</v>
      </c>
      <c r="AJ14">
        <f t="shared" si="2"/>
        <v>1.1000000000000001</v>
      </c>
      <c r="AK14">
        <f t="shared" si="3"/>
        <v>1.0449999999999999</v>
      </c>
      <c r="AL14">
        <f t="shared" si="4"/>
        <v>1.1550000000000002</v>
      </c>
      <c r="AY14" s="1"/>
    </row>
    <row r="15" spans="2:51" x14ac:dyDescent="0.25">
      <c r="C15" s="1">
        <f t="shared" si="0"/>
        <v>-20</v>
      </c>
      <c r="D15" s="11">
        <v>5</v>
      </c>
      <c r="E15" s="11">
        <v>52</v>
      </c>
      <c r="F15" s="11">
        <v>26</v>
      </c>
      <c r="G15" s="11">
        <v>2.5999999999999999E-2</v>
      </c>
      <c r="H15" s="11">
        <v>2684</v>
      </c>
      <c r="I15" s="11">
        <v>7771</v>
      </c>
      <c r="J15" s="11">
        <v>5032.75</v>
      </c>
      <c r="K15" s="11">
        <v>987.316721637</v>
      </c>
      <c r="L15" s="12" t="s">
        <v>36</v>
      </c>
      <c r="M15">
        <f t="shared" si="1"/>
        <v>0.95622250000000009</v>
      </c>
      <c r="N15">
        <f t="shared" si="5"/>
        <v>0.18759017711103002</v>
      </c>
      <c r="O15">
        <f t="shared" si="6"/>
        <v>2.0671969506250002E-2</v>
      </c>
      <c r="P15">
        <f t="shared" si="7"/>
        <v>-20</v>
      </c>
      <c r="Q15" s="7" t="s">
        <v>36</v>
      </c>
      <c r="T15" s="1"/>
      <c r="U15" s="11">
        <v>5</v>
      </c>
      <c r="V15" s="11">
        <v>52</v>
      </c>
      <c r="W15" s="11">
        <v>26</v>
      </c>
      <c r="X15" s="11">
        <v>2.5999999999999999E-2</v>
      </c>
      <c r="Y15" s="11">
        <v>3809</v>
      </c>
      <c r="Z15" s="11">
        <v>7864</v>
      </c>
      <c r="AA15" s="11">
        <v>5618.1923076900002</v>
      </c>
      <c r="AB15" s="11">
        <v>893.629853594</v>
      </c>
      <c r="AC15" s="12" t="s">
        <v>36</v>
      </c>
      <c r="AD15">
        <f t="shared" si="8"/>
        <v>1.0674565384611001</v>
      </c>
      <c r="AE15">
        <f t="shared" si="9"/>
        <v>0.16978967218286001</v>
      </c>
      <c r="AF15">
        <f t="shared" si="10"/>
        <v>1.059076888933862E-3</v>
      </c>
      <c r="AG15">
        <f t="shared" si="11"/>
        <v>-20</v>
      </c>
      <c r="AH15" s="7" t="s">
        <v>36</v>
      </c>
      <c r="AJ15">
        <f t="shared" si="2"/>
        <v>1.1000000000000001</v>
      </c>
      <c r="AK15">
        <f t="shared" si="3"/>
        <v>1.0449999999999999</v>
      </c>
      <c r="AL15">
        <f t="shared" si="4"/>
        <v>1.1550000000000002</v>
      </c>
      <c r="AY15" s="1"/>
    </row>
    <row r="16" spans="2:51" x14ac:dyDescent="0.25">
      <c r="C16" s="1">
        <f t="shared" si="0"/>
        <v>-18</v>
      </c>
      <c r="D16" s="11">
        <v>6</v>
      </c>
      <c r="E16" s="11">
        <v>49</v>
      </c>
      <c r="F16" s="11">
        <v>24.5</v>
      </c>
      <c r="G16" s="11">
        <v>2.4500000000000001E-2</v>
      </c>
      <c r="H16" s="11">
        <v>4313</v>
      </c>
      <c r="I16" s="11">
        <v>6812</v>
      </c>
      <c r="J16" s="11">
        <v>5454.9387755099997</v>
      </c>
      <c r="K16" s="11">
        <v>556.53307060199995</v>
      </c>
      <c r="L16" s="12" t="s">
        <v>36</v>
      </c>
      <c r="M16">
        <f t="shared" si="1"/>
        <v>1.0364383673469</v>
      </c>
      <c r="N16">
        <f t="shared" si="5"/>
        <v>0.10574128341437999</v>
      </c>
      <c r="O16">
        <f t="shared" si="6"/>
        <v>4.0400811455276421E-3</v>
      </c>
      <c r="P16">
        <f t="shared" si="7"/>
        <v>-18</v>
      </c>
      <c r="Q16" s="7" t="s">
        <v>36</v>
      </c>
      <c r="T16" s="1"/>
      <c r="U16" s="11">
        <v>6</v>
      </c>
      <c r="V16" s="11">
        <v>49</v>
      </c>
      <c r="W16" s="11">
        <v>24.5</v>
      </c>
      <c r="X16" s="11">
        <v>2.4500000000000001E-2</v>
      </c>
      <c r="Y16" s="11">
        <v>3792</v>
      </c>
      <c r="Z16" s="11">
        <v>6677</v>
      </c>
      <c r="AA16" s="11">
        <v>5070.6938775500003</v>
      </c>
      <c r="AB16" s="11">
        <v>623.01632549800001</v>
      </c>
      <c r="AC16" s="12" t="s">
        <v>36</v>
      </c>
      <c r="AD16">
        <f t="shared" si="8"/>
        <v>0.96343183673450006</v>
      </c>
      <c r="AE16">
        <f t="shared" si="9"/>
        <v>0.11837310184462001</v>
      </c>
      <c r="AF16">
        <f t="shared" si="10"/>
        <v>1.8650863217712272E-2</v>
      </c>
      <c r="AG16">
        <f t="shared" si="11"/>
        <v>-18</v>
      </c>
      <c r="AH16" s="7" t="s">
        <v>36</v>
      </c>
      <c r="AJ16">
        <f t="shared" si="2"/>
        <v>1.1000000000000001</v>
      </c>
      <c r="AK16">
        <f t="shared" si="3"/>
        <v>1.0449999999999999</v>
      </c>
      <c r="AL16">
        <f t="shared" si="4"/>
        <v>1.1550000000000002</v>
      </c>
      <c r="AY16" s="1"/>
    </row>
    <row r="17" spans="3:51" x14ac:dyDescent="0.25">
      <c r="C17" s="1">
        <f t="shared" si="0"/>
        <v>-16</v>
      </c>
      <c r="D17" s="11">
        <v>7</v>
      </c>
      <c r="E17" s="11">
        <v>50</v>
      </c>
      <c r="F17" s="11">
        <v>25</v>
      </c>
      <c r="G17" s="11">
        <v>2.5000000000000001E-2</v>
      </c>
      <c r="H17" s="11">
        <v>4842</v>
      </c>
      <c r="I17" s="11">
        <v>7032</v>
      </c>
      <c r="J17" s="11">
        <v>5959.76</v>
      </c>
      <c r="K17" s="32">
        <v>483.17950186299998</v>
      </c>
      <c r="L17" s="12" t="s">
        <v>36</v>
      </c>
      <c r="M17">
        <f t="shared" si="1"/>
        <v>1.1323544000000001</v>
      </c>
      <c r="N17">
        <f t="shared" si="5"/>
        <v>9.1804105353970003E-2</v>
      </c>
      <c r="O17">
        <f t="shared" si="6"/>
        <v>1.0468071993600004E-3</v>
      </c>
      <c r="P17">
        <f t="shared" si="7"/>
        <v>-16</v>
      </c>
      <c r="Q17" s="7" t="s">
        <v>36</v>
      </c>
      <c r="T17" s="1"/>
      <c r="U17" s="11">
        <v>7</v>
      </c>
      <c r="V17" s="11">
        <v>50</v>
      </c>
      <c r="W17" s="11">
        <v>25</v>
      </c>
      <c r="X17" s="11">
        <v>2.5000000000000001E-2</v>
      </c>
      <c r="Y17" s="11">
        <v>4920</v>
      </c>
      <c r="Z17" s="11">
        <v>7900</v>
      </c>
      <c r="AA17" s="11">
        <v>6476.58</v>
      </c>
      <c r="AB17" s="11">
        <v>675.32211785000004</v>
      </c>
      <c r="AC17" s="12" t="s">
        <v>36</v>
      </c>
      <c r="AD17">
        <f t="shared" si="8"/>
        <v>1.2305502000000001</v>
      </c>
      <c r="AE17">
        <f t="shared" si="9"/>
        <v>0.12831120239150001</v>
      </c>
      <c r="AF17">
        <f t="shared" si="10"/>
        <v>1.7043354720040017E-2</v>
      </c>
      <c r="AG17">
        <f t="shared" si="11"/>
        <v>-16</v>
      </c>
      <c r="AH17" s="7" t="s">
        <v>36</v>
      </c>
      <c r="AJ17">
        <f t="shared" si="2"/>
        <v>1.1000000000000001</v>
      </c>
      <c r="AK17">
        <f t="shared" si="3"/>
        <v>1.0449999999999999</v>
      </c>
      <c r="AL17">
        <f t="shared" si="4"/>
        <v>1.1550000000000002</v>
      </c>
      <c r="AY17" s="1"/>
    </row>
    <row r="18" spans="3:51" x14ac:dyDescent="0.25">
      <c r="C18" s="1">
        <f t="shared" si="0"/>
        <v>-14</v>
      </c>
      <c r="D18" s="11">
        <v>8</v>
      </c>
      <c r="E18" s="11">
        <v>50</v>
      </c>
      <c r="F18" s="11">
        <v>25</v>
      </c>
      <c r="G18" s="11">
        <v>2.5000000000000001E-2</v>
      </c>
      <c r="H18" s="11">
        <v>4057</v>
      </c>
      <c r="I18" s="11">
        <v>5974</v>
      </c>
      <c r="J18" s="11">
        <v>5187.4399999999996</v>
      </c>
      <c r="K18" s="32">
        <v>349.290836071</v>
      </c>
      <c r="L18" s="12" t="s">
        <v>36</v>
      </c>
      <c r="M18">
        <f t="shared" si="1"/>
        <v>0.98561359999999998</v>
      </c>
      <c r="N18">
        <f t="shared" si="5"/>
        <v>6.6365258853489997E-2</v>
      </c>
      <c r="O18">
        <f t="shared" si="6"/>
        <v>1.3084248504960025E-2</v>
      </c>
      <c r="P18">
        <f t="shared" si="7"/>
        <v>-14</v>
      </c>
      <c r="Q18" s="7" t="s">
        <v>36</v>
      </c>
      <c r="T18" s="1"/>
      <c r="U18" s="11">
        <v>8</v>
      </c>
      <c r="V18" s="11">
        <v>50</v>
      </c>
      <c r="W18" s="11">
        <v>25</v>
      </c>
      <c r="X18" s="11">
        <v>2.5000000000000001E-2</v>
      </c>
      <c r="Y18" s="11">
        <v>4628</v>
      </c>
      <c r="Z18" s="11">
        <v>6795</v>
      </c>
      <c r="AA18" s="11">
        <v>5680.64</v>
      </c>
      <c r="AB18" s="32">
        <v>394.27343459100001</v>
      </c>
      <c r="AC18" s="12" t="s">
        <v>36</v>
      </c>
      <c r="AD18">
        <f t="shared" si="8"/>
        <v>1.0793216000000001</v>
      </c>
      <c r="AE18">
        <f t="shared" si="9"/>
        <v>7.4911952572290011E-2</v>
      </c>
      <c r="AF18">
        <f t="shared" si="10"/>
        <v>4.2759622655999942E-4</v>
      </c>
      <c r="AG18">
        <f t="shared" si="11"/>
        <v>-14</v>
      </c>
      <c r="AH18" s="7" t="s">
        <v>36</v>
      </c>
      <c r="AJ18">
        <f t="shared" si="2"/>
        <v>1.1000000000000001</v>
      </c>
      <c r="AK18">
        <f t="shared" si="3"/>
        <v>1.0449999999999999</v>
      </c>
      <c r="AL18">
        <f t="shared" si="4"/>
        <v>1.1550000000000002</v>
      </c>
      <c r="AY18" s="1"/>
    </row>
    <row r="19" spans="3:51" x14ac:dyDescent="0.25">
      <c r="C19" s="1">
        <f t="shared" si="0"/>
        <v>-12</v>
      </c>
      <c r="D19" s="11">
        <v>9</v>
      </c>
      <c r="E19" s="11">
        <v>50</v>
      </c>
      <c r="F19" s="11">
        <v>25</v>
      </c>
      <c r="G19" s="11">
        <v>2.5000000000000001E-2</v>
      </c>
      <c r="H19" s="11">
        <v>5777</v>
      </c>
      <c r="I19" s="11">
        <v>7597</v>
      </c>
      <c r="J19" s="11">
        <v>6662.22</v>
      </c>
      <c r="K19" s="32">
        <v>389.96573842200002</v>
      </c>
      <c r="L19" s="12" t="s">
        <v>36</v>
      </c>
      <c r="M19">
        <f t="shared" si="1"/>
        <v>1.2658218000000001</v>
      </c>
      <c r="N19">
        <f t="shared" si="5"/>
        <v>7.4093490300180004E-2</v>
      </c>
      <c r="O19">
        <f t="shared" si="6"/>
        <v>2.7496869355240008E-2</v>
      </c>
      <c r="P19">
        <f t="shared" si="7"/>
        <v>-12</v>
      </c>
      <c r="Q19" s="7" t="s">
        <v>36</v>
      </c>
      <c r="T19" s="1"/>
      <c r="U19" s="11">
        <v>9</v>
      </c>
      <c r="V19" s="11">
        <v>50</v>
      </c>
      <c r="W19" s="11">
        <v>25</v>
      </c>
      <c r="X19" s="11">
        <v>2.5000000000000001E-2</v>
      </c>
      <c r="Y19" s="11">
        <v>4860</v>
      </c>
      <c r="Z19" s="11">
        <v>6211</v>
      </c>
      <c r="AA19" s="11">
        <v>5582.84</v>
      </c>
      <c r="AB19" s="32">
        <v>319.68775327200001</v>
      </c>
      <c r="AC19" s="12" t="s">
        <v>36</v>
      </c>
      <c r="AD19">
        <f t="shared" si="8"/>
        <v>1.0607396</v>
      </c>
      <c r="AE19">
        <f t="shared" si="9"/>
        <v>6.0740673121680008E-2</v>
      </c>
      <c r="AF19">
        <f t="shared" si="10"/>
        <v>1.5413790081600066E-3</v>
      </c>
      <c r="AG19">
        <f t="shared" si="11"/>
        <v>-12</v>
      </c>
      <c r="AH19" s="7" t="s">
        <v>36</v>
      </c>
      <c r="AJ19">
        <f t="shared" si="2"/>
        <v>1.1000000000000001</v>
      </c>
      <c r="AK19">
        <f t="shared" si="3"/>
        <v>1.0449999999999999</v>
      </c>
      <c r="AL19">
        <f t="shared" si="4"/>
        <v>1.1550000000000002</v>
      </c>
      <c r="AY19" s="1"/>
    </row>
    <row r="20" spans="3:51" x14ac:dyDescent="0.25">
      <c r="C20" s="1">
        <f t="shared" si="0"/>
        <v>-10</v>
      </c>
      <c r="D20" s="11">
        <v>10</v>
      </c>
      <c r="E20" s="11">
        <v>48</v>
      </c>
      <c r="F20" s="11">
        <v>24</v>
      </c>
      <c r="G20" s="11">
        <v>2.4E-2</v>
      </c>
      <c r="H20" s="11">
        <v>5163</v>
      </c>
      <c r="I20" s="11">
        <v>6637</v>
      </c>
      <c r="J20" s="11">
        <v>5795.9791666700003</v>
      </c>
      <c r="K20" s="32">
        <v>276.87476926300002</v>
      </c>
      <c r="L20" s="12" t="s">
        <v>36</v>
      </c>
      <c r="M20">
        <f t="shared" si="1"/>
        <v>1.1012360416673002</v>
      </c>
      <c r="N20">
        <f t="shared" si="5"/>
        <v>5.2606206159970005E-2</v>
      </c>
      <c r="O20">
        <f t="shared" si="6"/>
        <v>1.527799003301936E-6</v>
      </c>
      <c r="P20">
        <f t="shared" si="7"/>
        <v>-10</v>
      </c>
      <c r="Q20" s="7" t="s">
        <v>36</v>
      </c>
      <c r="T20" s="1"/>
      <c r="U20" s="11">
        <v>10</v>
      </c>
      <c r="V20" s="11">
        <v>48</v>
      </c>
      <c r="W20" s="11">
        <v>24</v>
      </c>
      <c r="X20" s="11">
        <v>2.4E-2</v>
      </c>
      <c r="Y20" s="11">
        <v>5254</v>
      </c>
      <c r="Z20" s="11">
        <v>6776</v>
      </c>
      <c r="AA20" s="11">
        <v>6002.25</v>
      </c>
      <c r="AB20" s="32">
        <v>320.52984725099998</v>
      </c>
      <c r="AC20" s="12" t="s">
        <v>36</v>
      </c>
      <c r="AD20">
        <f t="shared" si="8"/>
        <v>1.1404275000000001</v>
      </c>
      <c r="AE20">
        <f t="shared" si="9"/>
        <v>6.0900670977690002E-2</v>
      </c>
      <c r="AF20">
        <f t="shared" si="10"/>
        <v>1.6343827562500049E-3</v>
      </c>
      <c r="AG20">
        <f t="shared" si="11"/>
        <v>-10</v>
      </c>
      <c r="AH20" s="7" t="s">
        <v>36</v>
      </c>
      <c r="AJ20">
        <f t="shared" si="2"/>
        <v>1.1000000000000001</v>
      </c>
      <c r="AK20">
        <f t="shared" si="3"/>
        <v>1.0449999999999999</v>
      </c>
      <c r="AL20">
        <f t="shared" si="4"/>
        <v>1.1550000000000002</v>
      </c>
      <c r="AY20" s="1"/>
    </row>
    <row r="21" spans="3:51" x14ac:dyDescent="0.25">
      <c r="C21" s="1">
        <f t="shared" si="0"/>
        <v>-8</v>
      </c>
      <c r="D21" s="11">
        <v>11</v>
      </c>
      <c r="E21" s="11">
        <v>50</v>
      </c>
      <c r="F21" s="11">
        <v>25</v>
      </c>
      <c r="G21" s="11">
        <v>2.5000000000000001E-2</v>
      </c>
      <c r="H21" s="11">
        <v>5053</v>
      </c>
      <c r="I21" s="11">
        <v>6433</v>
      </c>
      <c r="J21" s="11">
        <v>5804.16</v>
      </c>
      <c r="K21" s="32">
        <v>291.304130294</v>
      </c>
      <c r="L21" s="12" t="s">
        <v>36</v>
      </c>
      <c r="M21">
        <f t="shared" si="1"/>
        <v>1.1027903999999999</v>
      </c>
      <c r="N21">
        <f t="shared" si="5"/>
        <v>5.5347784755860004E-2</v>
      </c>
      <c r="O21">
        <f t="shared" si="6"/>
        <v>7.7863321599992174E-6</v>
      </c>
      <c r="P21">
        <f t="shared" si="7"/>
        <v>-8</v>
      </c>
      <c r="Q21" s="7" t="s">
        <v>36</v>
      </c>
      <c r="T21" s="1"/>
      <c r="U21" s="11">
        <v>11</v>
      </c>
      <c r="V21" s="11">
        <v>50</v>
      </c>
      <c r="W21" s="11">
        <v>25</v>
      </c>
      <c r="X21" s="11">
        <v>2.5000000000000001E-2</v>
      </c>
      <c r="Y21" s="11">
        <v>4261</v>
      </c>
      <c r="Z21" s="11">
        <v>5272</v>
      </c>
      <c r="AA21" s="11">
        <v>4758.6000000000004</v>
      </c>
      <c r="AB21" s="32">
        <v>217.62418457999999</v>
      </c>
      <c r="AC21" s="12" t="s">
        <v>36</v>
      </c>
      <c r="AD21">
        <f t="shared" si="8"/>
        <v>0.9041340000000001</v>
      </c>
      <c r="AE21">
        <f t="shared" si="9"/>
        <v>4.13485950702E-2</v>
      </c>
      <c r="AF21">
        <f t="shared" si="10"/>
        <v>3.8363489955999995E-2</v>
      </c>
      <c r="AG21">
        <f t="shared" si="11"/>
        <v>-8</v>
      </c>
      <c r="AH21" s="7" t="s">
        <v>36</v>
      </c>
      <c r="AJ21">
        <f t="shared" si="2"/>
        <v>1.1000000000000001</v>
      </c>
      <c r="AK21">
        <f t="shared" si="3"/>
        <v>1.0449999999999999</v>
      </c>
      <c r="AL21">
        <f t="shared" si="4"/>
        <v>1.1550000000000002</v>
      </c>
      <c r="AY21" s="1"/>
    </row>
    <row r="22" spans="3:51" x14ac:dyDescent="0.25">
      <c r="C22" s="1">
        <f t="shared" si="0"/>
        <v>-6</v>
      </c>
      <c r="D22" s="11">
        <v>12</v>
      </c>
      <c r="E22" s="11">
        <v>52</v>
      </c>
      <c r="F22" s="11">
        <v>26</v>
      </c>
      <c r="G22" s="11">
        <v>2.5999999999999999E-2</v>
      </c>
      <c r="H22" s="11">
        <v>5976</v>
      </c>
      <c r="I22" s="11">
        <v>7413</v>
      </c>
      <c r="J22" s="11">
        <v>6844.5576923099998</v>
      </c>
      <c r="K22" s="32">
        <v>327.07751755300001</v>
      </c>
      <c r="L22" s="12" t="s">
        <v>36</v>
      </c>
      <c r="M22">
        <f t="shared" si="1"/>
        <v>1.3004659615389</v>
      </c>
      <c r="N22">
        <f t="shared" si="5"/>
        <v>6.2144728335070003E-2</v>
      </c>
      <c r="O22">
        <f t="shared" si="6"/>
        <v>4.0186601735715713E-2</v>
      </c>
      <c r="P22">
        <f t="shared" si="7"/>
        <v>-6</v>
      </c>
      <c r="Q22" s="7" t="s">
        <v>36</v>
      </c>
      <c r="T22" s="1"/>
      <c r="U22" s="11">
        <v>12</v>
      </c>
      <c r="V22" s="11">
        <v>52</v>
      </c>
      <c r="W22" s="11">
        <v>26</v>
      </c>
      <c r="X22" s="11">
        <v>2.5999999999999999E-2</v>
      </c>
      <c r="Y22" s="11">
        <v>5958</v>
      </c>
      <c r="Z22" s="11">
        <v>7630</v>
      </c>
      <c r="AA22" s="11">
        <v>6963.1538461500004</v>
      </c>
      <c r="AB22" s="32">
        <v>324.189933715</v>
      </c>
      <c r="AC22" s="12" t="s">
        <v>36</v>
      </c>
      <c r="AD22">
        <f t="shared" si="8"/>
        <v>1.3229992307685001</v>
      </c>
      <c r="AE22">
        <f t="shared" si="9"/>
        <v>6.159608740585E-2</v>
      </c>
      <c r="AF22">
        <f t="shared" si="10"/>
        <v>4.9728656923342732E-2</v>
      </c>
      <c r="AG22">
        <f t="shared" si="11"/>
        <v>-6</v>
      </c>
      <c r="AH22" s="7" t="s">
        <v>36</v>
      </c>
      <c r="AJ22">
        <f t="shared" si="2"/>
        <v>1.1000000000000001</v>
      </c>
      <c r="AK22">
        <f t="shared" si="3"/>
        <v>1.0449999999999999</v>
      </c>
      <c r="AL22">
        <f t="shared" si="4"/>
        <v>1.1550000000000002</v>
      </c>
      <c r="AY22" s="1"/>
    </row>
    <row r="23" spans="3:51" x14ac:dyDescent="0.25">
      <c r="C23" s="1">
        <f t="shared" si="0"/>
        <v>-4</v>
      </c>
      <c r="D23" s="11">
        <v>13</v>
      </c>
      <c r="E23" s="11">
        <v>52</v>
      </c>
      <c r="F23" s="11">
        <v>26</v>
      </c>
      <c r="G23" s="11">
        <v>2.5999999999999999E-2</v>
      </c>
      <c r="H23" s="11">
        <v>5315</v>
      </c>
      <c r="I23" s="11">
        <v>6837</v>
      </c>
      <c r="J23" s="11">
        <v>6161.8269230799997</v>
      </c>
      <c r="K23" s="32">
        <v>323.12935072499999</v>
      </c>
      <c r="L23" s="12" t="s">
        <v>36</v>
      </c>
      <c r="M23">
        <f t="shared" si="1"/>
        <v>1.1707471153852</v>
      </c>
      <c r="N23">
        <f t="shared" si="5"/>
        <v>6.1394576637750005E-2</v>
      </c>
      <c r="O23">
        <f t="shared" si="6"/>
        <v>5.0051543353267962E-3</v>
      </c>
      <c r="P23">
        <f t="shared" si="7"/>
        <v>-4</v>
      </c>
      <c r="Q23" s="7" t="s">
        <v>36</v>
      </c>
      <c r="T23" s="1"/>
      <c r="U23" s="11">
        <v>13</v>
      </c>
      <c r="V23" s="11">
        <v>52</v>
      </c>
      <c r="W23" s="11">
        <v>26</v>
      </c>
      <c r="X23" s="11">
        <v>2.5999999999999999E-2</v>
      </c>
      <c r="Y23" s="11">
        <v>5103</v>
      </c>
      <c r="Z23" s="11">
        <v>6532</v>
      </c>
      <c r="AA23" s="11">
        <v>5877.5</v>
      </c>
      <c r="AB23" s="32">
        <v>319.54989791100002</v>
      </c>
      <c r="AC23" s="12" t="s">
        <v>36</v>
      </c>
      <c r="AD23">
        <f t="shared" si="8"/>
        <v>1.116725</v>
      </c>
      <c r="AE23">
        <f t="shared" si="9"/>
        <v>6.071448060309001E-2</v>
      </c>
      <c r="AF23">
        <f t="shared" si="10"/>
        <v>2.7972562499999597E-4</v>
      </c>
      <c r="AG23">
        <f t="shared" si="11"/>
        <v>-4</v>
      </c>
      <c r="AH23" s="7" t="s">
        <v>36</v>
      </c>
      <c r="AJ23">
        <f t="shared" si="2"/>
        <v>1.1000000000000001</v>
      </c>
      <c r="AK23">
        <f t="shared" si="3"/>
        <v>1.0449999999999999</v>
      </c>
      <c r="AL23">
        <f t="shared" si="4"/>
        <v>1.1550000000000002</v>
      </c>
      <c r="AY23" s="1"/>
    </row>
    <row r="24" spans="3:51" x14ac:dyDescent="0.25">
      <c r="C24" s="1">
        <f t="shared" si="0"/>
        <v>-2</v>
      </c>
      <c r="D24" s="11">
        <v>14</v>
      </c>
      <c r="E24" s="11">
        <v>50</v>
      </c>
      <c r="F24" s="11">
        <v>25</v>
      </c>
      <c r="G24" s="11">
        <v>2.5000000000000001E-2</v>
      </c>
      <c r="H24" s="11">
        <v>5209</v>
      </c>
      <c r="I24" s="11">
        <v>6488</v>
      </c>
      <c r="J24" s="11">
        <v>5894.34</v>
      </c>
      <c r="K24" s="32">
        <v>291.60377156700002</v>
      </c>
      <c r="L24" s="12" t="s">
        <v>36</v>
      </c>
      <c r="M24">
        <f t="shared" si="1"/>
        <v>1.1199246</v>
      </c>
      <c r="N24">
        <f t="shared" si="5"/>
        <v>5.5404716597730011E-2</v>
      </c>
      <c r="O24">
        <f t="shared" si="6"/>
        <v>3.9698968515999839E-4</v>
      </c>
      <c r="P24">
        <f t="shared" si="7"/>
        <v>-2</v>
      </c>
      <c r="Q24" s="7" t="s">
        <v>36</v>
      </c>
      <c r="T24" s="1"/>
      <c r="U24" s="11">
        <v>14</v>
      </c>
      <c r="V24" s="11">
        <v>50</v>
      </c>
      <c r="W24" s="11">
        <v>25</v>
      </c>
      <c r="X24" s="11">
        <v>2.5000000000000001E-2</v>
      </c>
      <c r="Y24" s="11">
        <v>5460</v>
      </c>
      <c r="Z24" s="11">
        <v>6421</v>
      </c>
      <c r="AA24" s="11">
        <v>5945.52</v>
      </c>
      <c r="AB24" s="32">
        <v>258.55155724700001</v>
      </c>
      <c r="AC24" s="12" t="s">
        <v>36</v>
      </c>
      <c r="AD24">
        <f t="shared" si="8"/>
        <v>1.1296488000000002</v>
      </c>
      <c r="AE24">
        <f t="shared" si="9"/>
        <v>4.9124795876930007E-2</v>
      </c>
      <c r="AF24">
        <f t="shared" si="10"/>
        <v>8.7905134144000837E-4</v>
      </c>
      <c r="AG24">
        <f t="shared" si="11"/>
        <v>-2</v>
      </c>
      <c r="AH24" s="7" t="s">
        <v>36</v>
      </c>
      <c r="AJ24">
        <f t="shared" si="2"/>
        <v>1.1000000000000001</v>
      </c>
      <c r="AK24">
        <f t="shared" si="3"/>
        <v>1.0449999999999999</v>
      </c>
      <c r="AL24">
        <f t="shared" si="4"/>
        <v>1.1550000000000002</v>
      </c>
      <c r="AY24" s="1"/>
    </row>
    <row r="25" spans="3:51" x14ac:dyDescent="0.25">
      <c r="C25" s="1">
        <f t="shared" si="0"/>
        <v>0</v>
      </c>
      <c r="D25" s="11">
        <v>15</v>
      </c>
      <c r="E25" s="11">
        <v>50</v>
      </c>
      <c r="F25" s="11">
        <v>25</v>
      </c>
      <c r="G25" s="11">
        <v>2.5000000000000001E-2</v>
      </c>
      <c r="H25" s="11">
        <v>5529</v>
      </c>
      <c r="I25" s="11">
        <v>6945</v>
      </c>
      <c r="J25" s="11">
        <v>6445.76</v>
      </c>
      <c r="K25" s="32">
        <v>290.33587586800002</v>
      </c>
      <c r="L25" s="12" t="s">
        <v>36</v>
      </c>
      <c r="M25">
        <f t="shared" si="1"/>
        <v>1.2246944000000002</v>
      </c>
      <c r="N25">
        <f t="shared" si="5"/>
        <v>5.5163816414920006E-2</v>
      </c>
      <c r="O25">
        <f t="shared" si="6"/>
        <v>1.5548693391360023E-2</v>
      </c>
      <c r="P25">
        <f t="shared" si="7"/>
        <v>0</v>
      </c>
      <c r="Q25" s="7" t="s">
        <v>36</v>
      </c>
      <c r="T25" s="1"/>
      <c r="U25" s="11">
        <v>15</v>
      </c>
      <c r="V25" s="11">
        <v>50</v>
      </c>
      <c r="W25" s="11">
        <v>25</v>
      </c>
      <c r="X25" s="11">
        <v>2.5000000000000001E-2</v>
      </c>
      <c r="Y25" s="11">
        <v>5603</v>
      </c>
      <c r="Z25" s="11">
        <v>7001</v>
      </c>
      <c r="AA25" s="11">
        <v>6142.48</v>
      </c>
      <c r="AB25" s="32">
        <v>290.41913694200002</v>
      </c>
      <c r="AC25" s="12" t="s">
        <v>36</v>
      </c>
      <c r="AD25">
        <f t="shared" si="8"/>
        <v>1.1670712000000001</v>
      </c>
      <c r="AE25">
        <f t="shared" si="9"/>
        <v>5.5179636018980009E-2</v>
      </c>
      <c r="AF25">
        <f t="shared" si="10"/>
        <v>4.4985458694399997E-3</v>
      </c>
      <c r="AG25">
        <f t="shared" si="11"/>
        <v>0</v>
      </c>
      <c r="AH25" s="7" t="s">
        <v>36</v>
      </c>
      <c r="AJ25">
        <f t="shared" si="2"/>
        <v>1.1000000000000001</v>
      </c>
      <c r="AK25">
        <f t="shared" si="3"/>
        <v>1.0449999999999999</v>
      </c>
      <c r="AL25">
        <f t="shared" si="4"/>
        <v>1.1550000000000002</v>
      </c>
      <c r="AY25" s="1"/>
    </row>
    <row r="26" spans="3:51" x14ac:dyDescent="0.25">
      <c r="C26" s="1">
        <f t="shared" si="0"/>
        <v>2</v>
      </c>
      <c r="D26" s="11">
        <v>16</v>
      </c>
      <c r="E26" s="11">
        <v>52</v>
      </c>
      <c r="F26" s="11">
        <v>26</v>
      </c>
      <c r="G26" s="11">
        <v>2.5999999999999999E-2</v>
      </c>
      <c r="H26" s="11">
        <v>5741</v>
      </c>
      <c r="I26" s="11">
        <v>7217</v>
      </c>
      <c r="J26" s="11">
        <v>6395.7692307699999</v>
      </c>
      <c r="K26" s="32">
        <v>377.18210171999999</v>
      </c>
      <c r="L26" s="12" t="s">
        <v>36</v>
      </c>
      <c r="M26">
        <f t="shared" si="1"/>
        <v>1.2151961538463001</v>
      </c>
      <c r="N26">
        <f t="shared" si="5"/>
        <v>7.1664599326799999E-2</v>
      </c>
      <c r="O26">
        <f t="shared" si="6"/>
        <v>1.3270153860980417E-2</v>
      </c>
      <c r="P26">
        <f t="shared" si="7"/>
        <v>2</v>
      </c>
      <c r="Q26" s="7" t="s">
        <v>36</v>
      </c>
      <c r="T26" s="1"/>
      <c r="U26" s="11">
        <v>16</v>
      </c>
      <c r="V26" s="11">
        <v>52</v>
      </c>
      <c r="W26" s="11">
        <v>26</v>
      </c>
      <c r="X26" s="11">
        <v>2.5999999999999999E-2</v>
      </c>
      <c r="Y26" s="11">
        <v>5281</v>
      </c>
      <c r="Z26" s="11">
        <v>6439</v>
      </c>
      <c r="AA26" s="11">
        <v>5917.1538461500004</v>
      </c>
      <c r="AB26" s="32">
        <v>276.56686491599999</v>
      </c>
      <c r="AC26" s="12" t="s">
        <v>36</v>
      </c>
      <c r="AD26">
        <f t="shared" si="8"/>
        <v>1.1242592307685002</v>
      </c>
      <c r="AE26">
        <f t="shared" si="9"/>
        <v>5.2547704334039998E-2</v>
      </c>
      <c r="AF26">
        <f t="shared" si="10"/>
        <v>5.8851027747934277E-4</v>
      </c>
      <c r="AG26">
        <f t="shared" si="11"/>
        <v>2</v>
      </c>
      <c r="AH26" s="7" t="s">
        <v>36</v>
      </c>
      <c r="AJ26">
        <f t="shared" si="2"/>
        <v>1.1000000000000001</v>
      </c>
      <c r="AK26">
        <f t="shared" si="3"/>
        <v>1.0449999999999999</v>
      </c>
      <c r="AL26">
        <f t="shared" si="4"/>
        <v>1.1550000000000002</v>
      </c>
      <c r="AY26" s="1"/>
    </row>
    <row r="27" spans="3:51" x14ac:dyDescent="0.25">
      <c r="C27" s="1">
        <f t="shared" si="0"/>
        <v>4</v>
      </c>
      <c r="D27" s="11">
        <v>17</v>
      </c>
      <c r="E27" s="11">
        <v>50</v>
      </c>
      <c r="F27" s="11">
        <v>25</v>
      </c>
      <c r="G27" s="11">
        <v>2.5000000000000001E-2</v>
      </c>
      <c r="H27" s="11">
        <v>4198</v>
      </c>
      <c r="I27" s="11">
        <v>4976</v>
      </c>
      <c r="J27" s="11">
        <v>4568.24</v>
      </c>
      <c r="K27" s="32">
        <v>187.72163064599999</v>
      </c>
      <c r="L27" s="12" t="s">
        <v>36</v>
      </c>
      <c r="M27">
        <f t="shared" si="1"/>
        <v>0.8679656</v>
      </c>
      <c r="N27">
        <f t="shared" si="5"/>
        <v>3.5667109822740004E-2</v>
      </c>
      <c r="O27">
        <f t="shared" si="6"/>
        <v>5.3839962783360042E-2</v>
      </c>
      <c r="P27">
        <f t="shared" si="7"/>
        <v>4</v>
      </c>
      <c r="Q27" s="7" t="s">
        <v>36</v>
      </c>
      <c r="T27" s="1"/>
      <c r="U27" s="11">
        <v>17</v>
      </c>
      <c r="V27" s="11">
        <v>50</v>
      </c>
      <c r="W27" s="11">
        <v>25</v>
      </c>
      <c r="X27" s="11">
        <v>2.5000000000000001E-2</v>
      </c>
      <c r="Y27" s="11">
        <v>4607</v>
      </c>
      <c r="Z27" s="11">
        <v>5949</v>
      </c>
      <c r="AA27" s="11">
        <v>5143.3</v>
      </c>
      <c r="AB27" s="32">
        <v>290.815268527</v>
      </c>
      <c r="AC27" s="12" t="s">
        <v>36</v>
      </c>
      <c r="AD27">
        <f t="shared" si="8"/>
        <v>0.97722700000000007</v>
      </c>
      <c r="AE27">
        <f t="shared" si="9"/>
        <v>5.5254901020130004E-2</v>
      </c>
      <c r="AF27">
        <f t="shared" si="10"/>
        <v>1.5073209529000006E-2</v>
      </c>
      <c r="AG27">
        <f t="shared" si="11"/>
        <v>4</v>
      </c>
      <c r="AH27" s="7" t="s">
        <v>36</v>
      </c>
      <c r="AJ27">
        <f t="shared" si="2"/>
        <v>1.1000000000000001</v>
      </c>
      <c r="AK27">
        <f t="shared" si="3"/>
        <v>1.0449999999999999</v>
      </c>
      <c r="AL27">
        <f t="shared" si="4"/>
        <v>1.1550000000000002</v>
      </c>
      <c r="AY27" s="1"/>
    </row>
    <row r="28" spans="3:51" x14ac:dyDescent="0.25">
      <c r="C28" s="1">
        <f t="shared" si="0"/>
        <v>6</v>
      </c>
      <c r="D28" s="11">
        <v>18</v>
      </c>
      <c r="E28" s="11">
        <v>48</v>
      </c>
      <c r="F28" s="11">
        <v>24</v>
      </c>
      <c r="G28" s="11">
        <v>2.4E-2</v>
      </c>
      <c r="H28" s="11">
        <v>6326</v>
      </c>
      <c r="I28" s="11">
        <v>8564</v>
      </c>
      <c r="J28" s="11">
        <v>7378.8541666700003</v>
      </c>
      <c r="K28" s="32">
        <v>457.25424696300001</v>
      </c>
      <c r="L28" s="12" t="s">
        <v>36</v>
      </c>
      <c r="M28">
        <f t="shared" si="1"/>
        <v>1.4019822916673002</v>
      </c>
      <c r="N28">
        <f t="shared" si="5"/>
        <v>8.6878306922970008E-2</v>
      </c>
      <c r="O28">
        <f t="shared" si="6"/>
        <v>9.1193304480634285E-2</v>
      </c>
      <c r="P28">
        <f t="shared" si="7"/>
        <v>6</v>
      </c>
      <c r="Q28" s="7" t="s">
        <v>36</v>
      </c>
      <c r="T28" s="1"/>
      <c r="U28" s="11">
        <v>18</v>
      </c>
      <c r="V28" s="11">
        <v>48</v>
      </c>
      <c r="W28" s="11">
        <v>24</v>
      </c>
      <c r="X28" s="11">
        <v>2.4E-2</v>
      </c>
      <c r="Y28" s="11">
        <v>4423</v>
      </c>
      <c r="Z28" s="11">
        <v>5690</v>
      </c>
      <c r="AA28" s="11">
        <v>4940.2291666700003</v>
      </c>
      <c r="AB28" s="32">
        <v>271.06976722899998</v>
      </c>
      <c r="AC28" s="12" t="s">
        <v>36</v>
      </c>
      <c r="AD28">
        <f t="shared" si="8"/>
        <v>0.93864354166730013</v>
      </c>
      <c r="AE28">
        <f t="shared" si="9"/>
        <v>5.1503255773509997E-2</v>
      </c>
      <c r="AF28">
        <f t="shared" si="10"/>
        <v>2.603590664567234E-2</v>
      </c>
      <c r="AG28">
        <f t="shared" si="11"/>
        <v>6</v>
      </c>
      <c r="AH28" s="7" t="s">
        <v>36</v>
      </c>
      <c r="AJ28">
        <f t="shared" si="2"/>
        <v>1.1000000000000001</v>
      </c>
      <c r="AK28">
        <f t="shared" si="3"/>
        <v>1.0449999999999999</v>
      </c>
      <c r="AL28">
        <f t="shared" si="4"/>
        <v>1.1550000000000002</v>
      </c>
      <c r="AY28" s="1"/>
    </row>
    <row r="29" spans="3:51" x14ac:dyDescent="0.25">
      <c r="C29" s="1">
        <f t="shared" si="0"/>
        <v>8</v>
      </c>
      <c r="D29" s="11">
        <v>19</v>
      </c>
      <c r="E29" s="11">
        <v>48</v>
      </c>
      <c r="F29" s="11">
        <v>24</v>
      </c>
      <c r="G29" s="11">
        <v>2.4E-2</v>
      </c>
      <c r="H29" s="11">
        <v>3564</v>
      </c>
      <c r="I29" s="11">
        <v>4920</v>
      </c>
      <c r="J29" s="11">
        <v>4297.875</v>
      </c>
      <c r="K29" s="32">
        <v>272.34690214199998</v>
      </c>
      <c r="L29" s="12" t="s">
        <v>36</v>
      </c>
      <c r="M29">
        <f t="shared" si="1"/>
        <v>0.81659625000000002</v>
      </c>
      <c r="N29">
        <f t="shared" si="5"/>
        <v>5.1745911406979997E-2</v>
      </c>
      <c r="O29">
        <f t="shared" si="6"/>
        <v>8.0317685514062542E-2</v>
      </c>
      <c r="P29">
        <f t="shared" si="7"/>
        <v>8</v>
      </c>
      <c r="Q29" s="7" t="s">
        <v>36</v>
      </c>
      <c r="T29" s="1"/>
      <c r="U29" s="11">
        <v>19</v>
      </c>
      <c r="V29" s="11">
        <v>48</v>
      </c>
      <c r="W29" s="11">
        <v>24</v>
      </c>
      <c r="X29" s="11">
        <v>2.4E-2</v>
      </c>
      <c r="Y29" s="11">
        <v>4565</v>
      </c>
      <c r="Z29" s="11">
        <v>6157</v>
      </c>
      <c r="AA29" s="11">
        <v>5243.7916666700003</v>
      </c>
      <c r="AB29" s="32">
        <v>341.20842562299998</v>
      </c>
      <c r="AC29" s="12" t="s">
        <v>36</v>
      </c>
      <c r="AD29">
        <f t="shared" si="8"/>
        <v>0.99632041666730009</v>
      </c>
      <c r="AE29">
        <f t="shared" si="9"/>
        <v>6.4829600868370002E-2</v>
      </c>
      <c r="AF29">
        <f t="shared" si="10"/>
        <v>1.0749456000042283E-2</v>
      </c>
      <c r="AG29">
        <f t="shared" si="11"/>
        <v>8</v>
      </c>
      <c r="AH29" s="7" t="s">
        <v>36</v>
      </c>
      <c r="AJ29">
        <f t="shared" si="2"/>
        <v>1.1000000000000001</v>
      </c>
      <c r="AK29">
        <f t="shared" si="3"/>
        <v>1.0449999999999999</v>
      </c>
      <c r="AL29">
        <f t="shared" si="4"/>
        <v>1.1550000000000002</v>
      </c>
      <c r="AY29" s="1"/>
    </row>
    <row r="30" spans="3:51" x14ac:dyDescent="0.25">
      <c r="C30" s="1">
        <f t="shared" si="0"/>
        <v>10</v>
      </c>
      <c r="D30" s="11">
        <v>20</v>
      </c>
      <c r="E30" s="11">
        <v>50</v>
      </c>
      <c r="F30" s="11">
        <v>25</v>
      </c>
      <c r="G30" s="11">
        <v>2.5000000000000001E-2</v>
      </c>
      <c r="H30" s="11">
        <v>4414</v>
      </c>
      <c r="I30" s="11">
        <v>6181</v>
      </c>
      <c r="J30" s="11">
        <v>5388.2</v>
      </c>
      <c r="K30" s="32">
        <v>354.18103292199999</v>
      </c>
      <c r="L30" s="12" t="s">
        <v>36</v>
      </c>
      <c r="M30">
        <f t="shared" si="1"/>
        <v>1.0237579999999999</v>
      </c>
      <c r="N30">
        <f t="shared" si="5"/>
        <v>6.7294396255179995E-2</v>
      </c>
      <c r="O30">
        <f t="shared" si="6"/>
        <v>5.8128425640000215E-3</v>
      </c>
      <c r="P30">
        <f t="shared" si="7"/>
        <v>10</v>
      </c>
      <c r="Q30" s="7" t="s">
        <v>36</v>
      </c>
      <c r="T30" s="1"/>
      <c r="U30" s="11">
        <v>20</v>
      </c>
      <c r="V30" s="11">
        <v>50</v>
      </c>
      <c r="W30" s="11">
        <v>25</v>
      </c>
      <c r="X30" s="11">
        <v>2.5000000000000001E-2</v>
      </c>
      <c r="Y30" s="11">
        <v>5521</v>
      </c>
      <c r="Z30" s="11">
        <v>7155</v>
      </c>
      <c r="AA30" s="11">
        <v>6137.5</v>
      </c>
      <c r="AB30" s="32">
        <v>377.11559695900002</v>
      </c>
      <c r="AC30" s="12" t="s">
        <v>36</v>
      </c>
      <c r="AD30">
        <f t="shared" si="8"/>
        <v>1.1661250000000001</v>
      </c>
      <c r="AE30">
        <f t="shared" si="9"/>
        <v>7.1651963422210002E-2</v>
      </c>
      <c r="AF30">
        <f t="shared" si="10"/>
        <v>4.3725156249999984E-3</v>
      </c>
      <c r="AG30">
        <f t="shared" si="11"/>
        <v>10</v>
      </c>
      <c r="AH30" s="7" t="s">
        <v>36</v>
      </c>
      <c r="AJ30">
        <f t="shared" si="2"/>
        <v>1.1000000000000001</v>
      </c>
      <c r="AK30">
        <f t="shared" si="3"/>
        <v>1.0449999999999999</v>
      </c>
      <c r="AL30">
        <f t="shared" si="4"/>
        <v>1.1550000000000002</v>
      </c>
      <c r="AY30" s="1"/>
    </row>
    <row r="31" spans="3:51" x14ac:dyDescent="0.25">
      <c r="C31" s="1">
        <f t="shared" si="0"/>
        <v>12</v>
      </c>
      <c r="D31" s="11">
        <v>21</v>
      </c>
      <c r="E31" s="11">
        <v>48</v>
      </c>
      <c r="F31" s="11">
        <v>24</v>
      </c>
      <c r="G31" s="11">
        <v>2.4E-2</v>
      </c>
      <c r="H31" s="11">
        <v>3925</v>
      </c>
      <c r="I31" s="11">
        <v>5790</v>
      </c>
      <c r="J31" s="11">
        <v>4998.2708333299997</v>
      </c>
      <c r="K31" s="32">
        <v>379.17192752199998</v>
      </c>
      <c r="L31" s="12" t="s">
        <v>36</v>
      </c>
      <c r="M31">
        <f t="shared" si="1"/>
        <v>0.94967145833269995</v>
      </c>
      <c r="N31">
        <f t="shared" si="5"/>
        <v>7.204266622918E-2</v>
      </c>
      <c r="O31">
        <f t="shared" si="6"/>
        <v>2.2598670439817194E-2</v>
      </c>
      <c r="P31">
        <f t="shared" si="7"/>
        <v>12</v>
      </c>
      <c r="Q31" s="7" t="s">
        <v>36</v>
      </c>
      <c r="T31" s="1"/>
      <c r="U31" s="11">
        <v>21</v>
      </c>
      <c r="V31" s="11">
        <v>48</v>
      </c>
      <c r="W31" s="11">
        <v>24</v>
      </c>
      <c r="X31" s="11">
        <v>2.4E-2</v>
      </c>
      <c r="Y31" s="11">
        <v>4185</v>
      </c>
      <c r="Z31" s="11">
        <v>6406</v>
      </c>
      <c r="AA31" s="11">
        <v>5383.3958333299997</v>
      </c>
      <c r="AB31" s="32">
        <v>449.26501393699999</v>
      </c>
      <c r="AC31" s="12" t="s">
        <v>36</v>
      </c>
      <c r="AD31">
        <f t="shared" si="8"/>
        <v>1.0228452083327</v>
      </c>
      <c r="AE31">
        <f t="shared" si="9"/>
        <v>8.5360352648030005E-2</v>
      </c>
      <c r="AF31">
        <f t="shared" si="10"/>
        <v>5.9528618772244817E-3</v>
      </c>
      <c r="AG31">
        <f t="shared" si="11"/>
        <v>12</v>
      </c>
      <c r="AH31" s="7" t="s">
        <v>36</v>
      </c>
      <c r="AJ31">
        <f t="shared" si="2"/>
        <v>1.1000000000000001</v>
      </c>
      <c r="AK31">
        <f t="shared" si="3"/>
        <v>1.0449999999999999</v>
      </c>
      <c r="AL31">
        <f t="shared" si="4"/>
        <v>1.1550000000000002</v>
      </c>
      <c r="AY31" s="1"/>
    </row>
    <row r="32" spans="3:51" x14ac:dyDescent="0.25">
      <c r="C32" s="1">
        <f t="shared" si="0"/>
        <v>14</v>
      </c>
      <c r="D32" s="11">
        <v>22</v>
      </c>
      <c r="E32" s="11">
        <v>50</v>
      </c>
      <c r="F32" s="11">
        <v>25</v>
      </c>
      <c r="G32" s="11">
        <v>2.5000000000000001E-2</v>
      </c>
      <c r="H32" s="11">
        <v>4408</v>
      </c>
      <c r="I32" s="11">
        <v>6707</v>
      </c>
      <c r="J32" s="11">
        <v>5697.88</v>
      </c>
      <c r="K32" s="11">
        <v>520.43547856299995</v>
      </c>
      <c r="L32" s="12" t="s">
        <v>36</v>
      </c>
      <c r="M32">
        <f t="shared" si="1"/>
        <v>1.0825972000000001</v>
      </c>
      <c r="N32">
        <f t="shared" si="5"/>
        <v>9.8882740926969998E-2</v>
      </c>
      <c r="O32">
        <f t="shared" si="6"/>
        <v>3.0285744783999791E-4</v>
      </c>
      <c r="P32">
        <f t="shared" si="7"/>
        <v>14</v>
      </c>
      <c r="Q32" s="7" t="s">
        <v>36</v>
      </c>
      <c r="T32" s="1"/>
      <c r="U32" s="11">
        <v>22</v>
      </c>
      <c r="V32" s="11">
        <v>50</v>
      </c>
      <c r="W32" s="11">
        <v>25</v>
      </c>
      <c r="X32" s="11">
        <v>2.5000000000000001E-2</v>
      </c>
      <c r="Y32" s="11">
        <v>4561</v>
      </c>
      <c r="Z32" s="11">
        <v>7201</v>
      </c>
      <c r="AA32" s="11">
        <v>5944.94</v>
      </c>
      <c r="AB32" s="11">
        <v>590.96943565399999</v>
      </c>
      <c r="AC32" s="12" t="s">
        <v>36</v>
      </c>
      <c r="AD32">
        <f t="shared" si="8"/>
        <v>1.1295386000000001</v>
      </c>
      <c r="AE32">
        <f t="shared" si="9"/>
        <v>0.11228419277426001</v>
      </c>
      <c r="AF32">
        <f t="shared" si="10"/>
        <v>8.7252888995999829E-4</v>
      </c>
      <c r="AG32">
        <f t="shared" si="11"/>
        <v>14</v>
      </c>
      <c r="AH32" s="7" t="s">
        <v>36</v>
      </c>
      <c r="AJ32">
        <f t="shared" si="2"/>
        <v>1.1000000000000001</v>
      </c>
      <c r="AK32">
        <f t="shared" si="3"/>
        <v>1.0449999999999999</v>
      </c>
      <c r="AL32">
        <f t="shared" si="4"/>
        <v>1.1550000000000002</v>
      </c>
      <c r="AY32" s="1"/>
    </row>
    <row r="33" spans="3:51" x14ac:dyDescent="0.25">
      <c r="C33" s="1">
        <f t="shared" si="0"/>
        <v>16</v>
      </c>
      <c r="D33" s="11">
        <v>23</v>
      </c>
      <c r="E33" s="11">
        <v>52</v>
      </c>
      <c r="F33" s="11">
        <v>26</v>
      </c>
      <c r="G33" s="11">
        <v>2.5999999999999999E-2</v>
      </c>
      <c r="H33" s="11">
        <v>2718</v>
      </c>
      <c r="I33" s="11">
        <v>5353</v>
      </c>
      <c r="J33" s="11">
        <v>3887.3269230800001</v>
      </c>
      <c r="K33" s="11">
        <v>687.50788148499998</v>
      </c>
      <c r="L33" s="12" t="s">
        <v>36</v>
      </c>
      <c r="M33">
        <f t="shared" si="1"/>
        <v>0.73859211538520009</v>
      </c>
      <c r="N33">
        <f t="shared" si="5"/>
        <v>0.13062649748214999</v>
      </c>
      <c r="O33">
        <f t="shared" si="6"/>
        <v>0.1306156590617446</v>
      </c>
      <c r="P33">
        <f t="shared" si="7"/>
        <v>16</v>
      </c>
      <c r="Q33" s="7" t="s">
        <v>36</v>
      </c>
      <c r="T33" s="1"/>
      <c r="U33" s="11">
        <v>23</v>
      </c>
      <c r="V33" s="11">
        <v>52</v>
      </c>
      <c r="W33" s="11">
        <v>26</v>
      </c>
      <c r="X33" s="11">
        <v>2.5999999999999999E-2</v>
      </c>
      <c r="Y33" s="11">
        <v>4354</v>
      </c>
      <c r="Z33" s="11">
        <v>8345</v>
      </c>
      <c r="AA33" s="11">
        <v>5912.8076923099998</v>
      </c>
      <c r="AB33" s="11">
        <v>814.29274108000004</v>
      </c>
      <c r="AC33" s="12" t="s">
        <v>36</v>
      </c>
      <c r="AD33">
        <f t="shared" si="8"/>
        <v>1.1234334615389001</v>
      </c>
      <c r="AE33">
        <f t="shared" si="9"/>
        <v>0.15471562080520002</v>
      </c>
      <c r="AF33">
        <f t="shared" si="10"/>
        <v>5.4912711969510675E-4</v>
      </c>
      <c r="AG33">
        <f t="shared" si="11"/>
        <v>16</v>
      </c>
      <c r="AH33" s="7" t="s">
        <v>36</v>
      </c>
      <c r="AJ33">
        <f t="shared" si="2"/>
        <v>1.1000000000000001</v>
      </c>
      <c r="AK33">
        <f t="shared" si="3"/>
        <v>1.0449999999999999</v>
      </c>
      <c r="AL33">
        <f t="shared" si="4"/>
        <v>1.1550000000000002</v>
      </c>
      <c r="AY33" s="1"/>
    </row>
    <row r="34" spans="3:51" x14ac:dyDescent="0.25">
      <c r="C34" s="1">
        <f t="shared" si="0"/>
        <v>18</v>
      </c>
      <c r="D34" s="11">
        <v>24</v>
      </c>
      <c r="E34" s="11">
        <v>48</v>
      </c>
      <c r="F34" s="11">
        <v>24</v>
      </c>
      <c r="G34" s="11">
        <v>2.4E-2</v>
      </c>
      <c r="H34" s="11">
        <v>2881</v>
      </c>
      <c r="I34" s="11">
        <v>8058</v>
      </c>
      <c r="J34" s="11">
        <v>5190.25</v>
      </c>
      <c r="K34" s="11">
        <v>1165.2027401</v>
      </c>
      <c r="L34" s="12" t="s">
        <v>36</v>
      </c>
      <c r="M34">
        <f t="shared" si="1"/>
        <v>0.98614750000000007</v>
      </c>
      <c r="N34">
        <f t="shared" si="5"/>
        <v>0.22138852061900002</v>
      </c>
      <c r="O34">
        <f t="shared" si="6"/>
        <v>1.2962391756250006E-2</v>
      </c>
      <c r="P34">
        <f t="shared" si="7"/>
        <v>18</v>
      </c>
      <c r="Q34" s="7" t="s">
        <v>36</v>
      </c>
      <c r="T34" s="1"/>
      <c r="U34" s="11">
        <v>24</v>
      </c>
      <c r="V34" s="11">
        <v>48</v>
      </c>
      <c r="W34" s="11">
        <v>24</v>
      </c>
      <c r="X34" s="11">
        <v>2.4E-2</v>
      </c>
      <c r="Y34" s="11">
        <v>3432</v>
      </c>
      <c r="Z34" s="11">
        <v>8418</v>
      </c>
      <c r="AA34" s="11">
        <v>5286.2291666700003</v>
      </c>
      <c r="AB34" s="11">
        <v>1151.5620887499999</v>
      </c>
      <c r="AC34" s="12" t="s">
        <v>36</v>
      </c>
      <c r="AD34">
        <f t="shared" si="8"/>
        <v>1.0043835416673002</v>
      </c>
      <c r="AE34">
        <f t="shared" si="9"/>
        <v>0.2187967968625</v>
      </c>
      <c r="AF34">
        <f t="shared" si="10"/>
        <v>9.1425071040889434E-3</v>
      </c>
      <c r="AG34">
        <f t="shared" si="11"/>
        <v>18</v>
      </c>
      <c r="AH34" s="7" t="s">
        <v>36</v>
      </c>
      <c r="AJ34">
        <f t="shared" si="2"/>
        <v>1.1000000000000001</v>
      </c>
      <c r="AK34">
        <f t="shared" si="3"/>
        <v>1.0449999999999999</v>
      </c>
      <c r="AL34">
        <f t="shared" si="4"/>
        <v>1.1550000000000002</v>
      </c>
      <c r="AY34" s="1"/>
    </row>
    <row r="35" spans="3:51" x14ac:dyDescent="0.25">
      <c r="C35" s="1">
        <f t="shared" si="0"/>
        <v>20</v>
      </c>
      <c r="D35" s="11">
        <v>25</v>
      </c>
      <c r="E35" s="11">
        <v>52</v>
      </c>
      <c r="F35" s="11">
        <v>26</v>
      </c>
      <c r="G35" s="11">
        <v>2.5999999999999999E-2</v>
      </c>
      <c r="H35" s="32">
        <v>-291</v>
      </c>
      <c r="I35" s="11">
        <v>14786</v>
      </c>
      <c r="J35" s="11">
        <v>5132.8269230799997</v>
      </c>
      <c r="K35" s="11">
        <v>2961.1170105000001</v>
      </c>
      <c r="L35" s="12" t="s">
        <v>36</v>
      </c>
      <c r="M35">
        <f t="shared" si="1"/>
        <v>0.97523711538519997</v>
      </c>
      <c r="N35">
        <f t="shared" si="5"/>
        <v>0.5626122319950001</v>
      </c>
      <c r="O35">
        <f t="shared" si="6"/>
        <v>1.5565777377405929E-2</v>
      </c>
      <c r="P35">
        <f>IF(L35="Y",$C35,"")</f>
        <v>20</v>
      </c>
      <c r="Q35" s="7" t="s">
        <v>36</v>
      </c>
      <c r="T35" s="1"/>
      <c r="U35" s="11">
        <v>25</v>
      </c>
      <c r="V35" s="11">
        <v>52</v>
      </c>
      <c r="W35" s="11">
        <v>26</v>
      </c>
      <c r="X35" s="11">
        <v>2.5999999999999999E-2</v>
      </c>
      <c r="Y35" s="11">
        <v>1034</v>
      </c>
      <c r="Z35" s="11">
        <v>12899</v>
      </c>
      <c r="AA35" s="11">
        <v>5010.2307692300001</v>
      </c>
      <c r="AB35" s="11">
        <v>2382.5060509800001</v>
      </c>
      <c r="AC35" s="12" t="s">
        <v>36</v>
      </c>
      <c r="AD35">
        <f t="shared" si="8"/>
        <v>0.95194384615370009</v>
      </c>
      <c r="AE35">
        <f t="shared" si="9"/>
        <v>0.45267614968620001</v>
      </c>
      <c r="AF35">
        <f t="shared" si="10"/>
        <v>2.1920624691759254E-2</v>
      </c>
      <c r="AG35">
        <f t="shared" si="11"/>
        <v>20</v>
      </c>
      <c r="AH35" s="7" t="s">
        <v>36</v>
      </c>
      <c r="AJ35">
        <f t="shared" si="2"/>
        <v>1.1000000000000001</v>
      </c>
      <c r="AK35">
        <f t="shared" si="3"/>
        <v>1.0449999999999999</v>
      </c>
      <c r="AL35">
        <f t="shared" si="4"/>
        <v>1.1550000000000002</v>
      </c>
      <c r="AY35" s="1"/>
    </row>
    <row r="36" spans="3:51" x14ac:dyDescent="0.25">
      <c r="C36" s="1">
        <f t="shared" si="0"/>
        <v>22</v>
      </c>
      <c r="D36" s="11">
        <v>26</v>
      </c>
      <c r="E36" s="11">
        <v>48</v>
      </c>
      <c r="F36" s="11">
        <v>24</v>
      </c>
      <c r="G36" s="11">
        <v>2.4E-2</v>
      </c>
      <c r="H36" s="11">
        <v>-11732</v>
      </c>
      <c r="I36" s="11">
        <v>15074</v>
      </c>
      <c r="J36" s="11">
        <v>1202.64583333</v>
      </c>
      <c r="K36" s="11">
        <v>5407.6616116300002</v>
      </c>
      <c r="L36" s="12" t="s">
        <v>60</v>
      </c>
      <c r="M36" t="e">
        <f t="shared" si="1"/>
        <v>#N/A</v>
      </c>
      <c r="N36" t="e">
        <f t="shared" si="5"/>
        <v>#N/A</v>
      </c>
      <c r="O36" t="str">
        <f t="shared" si="6"/>
        <v/>
      </c>
      <c r="P36" t="str">
        <f t="shared" si="7"/>
        <v/>
      </c>
      <c r="Q36" s="7" t="s">
        <v>36</v>
      </c>
      <c r="U36" s="11">
        <v>26</v>
      </c>
      <c r="V36" s="11">
        <v>48</v>
      </c>
      <c r="W36" s="11">
        <v>24</v>
      </c>
      <c r="X36" s="11">
        <v>2.4E-2</v>
      </c>
      <c r="Y36" s="11">
        <v>-26633</v>
      </c>
      <c r="Z36" s="11">
        <v>12634</v>
      </c>
      <c r="AA36" s="11">
        <v>1557.72916667</v>
      </c>
      <c r="AB36" s="11">
        <v>6587.7665079600001</v>
      </c>
      <c r="AC36" s="12" t="s">
        <v>60</v>
      </c>
      <c r="AD36" t="e">
        <f t="shared" si="8"/>
        <v>#N/A</v>
      </c>
      <c r="AE36" t="e">
        <f t="shared" si="9"/>
        <v>#N/A</v>
      </c>
      <c r="AF36" t="str">
        <f t="shared" si="10"/>
        <v/>
      </c>
      <c r="AG36" t="str">
        <f t="shared" si="11"/>
        <v/>
      </c>
      <c r="AH36" s="7" t="s">
        <v>36</v>
      </c>
      <c r="AJ36">
        <f t="shared" si="2"/>
        <v>1.1000000000000001</v>
      </c>
      <c r="AK36">
        <f t="shared" si="3"/>
        <v>1.0449999999999999</v>
      </c>
      <c r="AL36">
        <f t="shared" si="4"/>
        <v>1.1550000000000002</v>
      </c>
    </row>
    <row r="37" spans="3:51" x14ac:dyDescent="0.25">
      <c r="C37" s="1">
        <f t="shared" si="0"/>
        <v>24</v>
      </c>
      <c r="D37" s="11">
        <v>27</v>
      </c>
      <c r="E37" s="11">
        <v>49</v>
      </c>
      <c r="F37" s="11">
        <v>24.5</v>
      </c>
      <c r="G37" s="11">
        <v>2.4500000000000001E-2</v>
      </c>
      <c r="H37" s="11">
        <v>-16360</v>
      </c>
      <c r="I37" s="11">
        <v>13413</v>
      </c>
      <c r="J37" s="32">
        <v>33.3469387755</v>
      </c>
      <c r="K37" s="11">
        <v>5604.0397131299997</v>
      </c>
      <c r="L37" s="12" t="s">
        <v>60</v>
      </c>
      <c r="M37" t="e">
        <f t="shared" si="1"/>
        <v>#N/A</v>
      </c>
      <c r="N37" t="e">
        <f t="shared" si="5"/>
        <v>#N/A</v>
      </c>
      <c r="O37" t="str">
        <f t="shared" si="6"/>
        <v/>
      </c>
      <c r="P37" t="str">
        <f t="shared" si="7"/>
        <v/>
      </c>
      <c r="Q37" s="7" t="s">
        <v>36</v>
      </c>
      <c r="U37" s="11">
        <v>27</v>
      </c>
      <c r="V37" s="11">
        <v>49</v>
      </c>
      <c r="W37" s="11">
        <v>24.5</v>
      </c>
      <c r="X37" s="11">
        <v>2.4500000000000001E-2</v>
      </c>
      <c r="Y37" s="11">
        <v>-26653</v>
      </c>
      <c r="Z37" s="11">
        <v>15092</v>
      </c>
      <c r="AA37" s="11">
        <v>-1764.1224489799999</v>
      </c>
      <c r="AB37" s="11">
        <v>7520.0769129299997</v>
      </c>
      <c r="AC37" s="12" t="s">
        <v>60</v>
      </c>
      <c r="AD37" t="e">
        <f t="shared" si="8"/>
        <v>#N/A</v>
      </c>
      <c r="AE37" t="e">
        <f t="shared" si="9"/>
        <v>#N/A</v>
      </c>
      <c r="AF37" t="str">
        <f t="shared" si="10"/>
        <v/>
      </c>
      <c r="AG37" t="str">
        <f t="shared" si="11"/>
        <v/>
      </c>
      <c r="AH37" s="7" t="s">
        <v>36</v>
      </c>
      <c r="AJ37">
        <f t="shared" si="2"/>
        <v>1.1000000000000001</v>
      </c>
      <c r="AK37">
        <f t="shared" si="3"/>
        <v>1.0449999999999999</v>
      </c>
      <c r="AL37">
        <f t="shared" si="4"/>
        <v>1.1550000000000002</v>
      </c>
    </row>
    <row r="38" spans="3:51" x14ac:dyDescent="0.25">
      <c r="C38" s="1">
        <f t="shared" si="0"/>
        <v>26</v>
      </c>
      <c r="D38" s="11">
        <v>28</v>
      </c>
      <c r="E38" s="11">
        <v>47</v>
      </c>
      <c r="F38" s="11">
        <v>23.5</v>
      </c>
      <c r="G38" s="11">
        <v>2.35E-2</v>
      </c>
      <c r="H38" s="11">
        <v>-19650</v>
      </c>
      <c r="I38" s="11">
        <v>14499</v>
      </c>
      <c r="J38" s="32">
        <v>-226.59574468100001</v>
      </c>
      <c r="K38" s="11">
        <v>7117.8898548099996</v>
      </c>
      <c r="L38" s="12" t="s">
        <v>60</v>
      </c>
      <c r="M38" t="e">
        <f t="shared" si="1"/>
        <v>#N/A</v>
      </c>
      <c r="N38" t="e">
        <f t="shared" si="5"/>
        <v>#N/A</v>
      </c>
      <c r="O38" t="str">
        <f t="shared" si="6"/>
        <v/>
      </c>
      <c r="P38" t="str">
        <f t="shared" si="7"/>
        <v/>
      </c>
      <c r="Q38" s="7" t="s">
        <v>36</v>
      </c>
      <c r="U38" s="11">
        <v>28</v>
      </c>
      <c r="V38" s="11">
        <v>47</v>
      </c>
      <c r="W38" s="11">
        <v>23.5</v>
      </c>
      <c r="X38" s="11">
        <v>2.35E-2</v>
      </c>
      <c r="Y38" s="11">
        <v>-12848</v>
      </c>
      <c r="Z38" s="11">
        <v>17014</v>
      </c>
      <c r="AA38" s="11">
        <v>611.46808510599999</v>
      </c>
      <c r="AB38" s="11">
        <v>6693.6484327600001</v>
      </c>
      <c r="AC38" s="12" t="s">
        <v>60</v>
      </c>
      <c r="AD38" t="e">
        <f t="shared" si="8"/>
        <v>#N/A</v>
      </c>
      <c r="AE38" t="e">
        <f t="shared" si="9"/>
        <v>#N/A</v>
      </c>
      <c r="AF38" t="str">
        <f t="shared" si="10"/>
        <v/>
      </c>
      <c r="AG38" t="str">
        <f t="shared" si="11"/>
        <v/>
      </c>
      <c r="AH38" s="7" t="s">
        <v>36</v>
      </c>
      <c r="AJ38">
        <f t="shared" si="2"/>
        <v>1.1000000000000001</v>
      </c>
      <c r="AK38">
        <f t="shared" si="3"/>
        <v>1.0449999999999999</v>
      </c>
      <c r="AL38">
        <f t="shared" si="4"/>
        <v>1.1550000000000002</v>
      </c>
    </row>
    <row r="39" spans="3:51" x14ac:dyDescent="0.25">
      <c r="C39" s="1">
        <f t="shared" si="0"/>
        <v>28</v>
      </c>
      <c r="D39" s="11">
        <v>29</v>
      </c>
      <c r="E39" s="11">
        <v>50</v>
      </c>
      <c r="F39" s="11">
        <v>25</v>
      </c>
      <c r="G39" s="11">
        <v>2.5000000000000001E-2</v>
      </c>
      <c r="H39" s="11">
        <v>-16004</v>
      </c>
      <c r="I39" s="11">
        <v>12196</v>
      </c>
      <c r="J39" s="32">
        <v>-144.72</v>
      </c>
      <c r="K39" s="11">
        <v>6545.2449979599996</v>
      </c>
      <c r="L39" s="12" t="s">
        <v>60</v>
      </c>
      <c r="M39" t="e">
        <f t="shared" si="1"/>
        <v>#N/A</v>
      </c>
      <c r="N39" t="e">
        <f t="shared" si="5"/>
        <v>#N/A</v>
      </c>
      <c r="O39" t="str">
        <f t="shared" si="6"/>
        <v/>
      </c>
      <c r="P39" t="str">
        <f t="shared" si="7"/>
        <v/>
      </c>
      <c r="Q39" s="7" t="s">
        <v>36</v>
      </c>
      <c r="U39" s="11">
        <v>29</v>
      </c>
      <c r="V39" s="11">
        <v>50</v>
      </c>
      <c r="W39" s="11">
        <v>25</v>
      </c>
      <c r="X39" s="11">
        <v>2.5000000000000001E-2</v>
      </c>
      <c r="Y39" s="11">
        <v>-15046</v>
      </c>
      <c r="Z39" s="11">
        <v>19552</v>
      </c>
      <c r="AA39" s="11">
        <v>-838.08</v>
      </c>
      <c r="AB39" s="11">
        <v>6369.4031208500001</v>
      </c>
      <c r="AC39" s="12" t="s">
        <v>60</v>
      </c>
      <c r="AD39" t="e">
        <f t="shared" si="8"/>
        <v>#N/A</v>
      </c>
      <c r="AE39" t="e">
        <f t="shared" si="9"/>
        <v>#N/A</v>
      </c>
      <c r="AF39" t="str">
        <f t="shared" si="10"/>
        <v/>
      </c>
      <c r="AG39" t="str">
        <f t="shared" si="11"/>
        <v/>
      </c>
      <c r="AH39" s="7" t="s">
        <v>36</v>
      </c>
      <c r="AJ39">
        <f t="shared" si="2"/>
        <v>1.1000000000000001</v>
      </c>
      <c r="AK39">
        <f t="shared" si="3"/>
        <v>1.0449999999999999</v>
      </c>
      <c r="AL39">
        <f t="shared" si="4"/>
        <v>1.1550000000000002</v>
      </c>
    </row>
    <row r="40" spans="3:51" x14ac:dyDescent="0.25">
      <c r="C40" s="1"/>
      <c r="AC40" s="7"/>
    </row>
    <row r="41" spans="3:51" x14ac:dyDescent="0.25">
      <c r="C41" s="1"/>
      <c r="AC41" s="7"/>
    </row>
    <row r="42" spans="3:51" x14ac:dyDescent="0.25">
      <c r="C42" s="1"/>
      <c r="AC42" s="7"/>
    </row>
    <row r="57" spans="3:63" x14ac:dyDescent="0.25">
      <c r="O57" t="s">
        <v>24</v>
      </c>
    </row>
    <row r="58" spans="3:63" x14ac:dyDescent="0.25">
      <c r="C58" s="3" t="s">
        <v>16</v>
      </c>
      <c r="D58" s="3"/>
      <c r="E58" s="3"/>
      <c r="O58" t="s">
        <v>25</v>
      </c>
      <c r="T58" s="3" t="s">
        <v>18</v>
      </c>
      <c r="U58" s="3"/>
      <c r="V58" s="3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</row>
    <row r="59" spans="3:63" x14ac:dyDescent="0.25">
      <c r="C59" t="s">
        <v>8</v>
      </c>
      <c r="D59" t="s">
        <v>0</v>
      </c>
      <c r="E59" t="s">
        <v>1</v>
      </c>
      <c r="F59" t="s">
        <v>2</v>
      </c>
      <c r="G59" t="s">
        <v>3</v>
      </c>
      <c r="H59" t="s">
        <v>4</v>
      </c>
      <c r="I59" t="s">
        <v>5</v>
      </c>
      <c r="J59" t="s">
        <v>15</v>
      </c>
      <c r="K59" t="s">
        <v>6</v>
      </c>
      <c r="O59" t="s">
        <v>20</v>
      </c>
      <c r="P59" t="s">
        <v>26</v>
      </c>
      <c r="T59" t="s">
        <v>8</v>
      </c>
      <c r="U59" t="s">
        <v>0</v>
      </c>
      <c r="V59" t="s">
        <v>1</v>
      </c>
      <c r="W59" t="s">
        <v>2</v>
      </c>
      <c r="X59" t="s">
        <v>3</v>
      </c>
      <c r="Y59" t="s">
        <v>4</v>
      </c>
      <c r="Z59" t="s">
        <v>5</v>
      </c>
      <c r="AA59" t="s">
        <v>15</v>
      </c>
      <c r="AB59" t="s">
        <v>6</v>
      </c>
      <c r="AF59" t="s">
        <v>21</v>
      </c>
      <c r="AG59" t="s">
        <v>26</v>
      </c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</row>
    <row r="60" spans="3:63" x14ac:dyDescent="0.25">
      <c r="C60" s="1">
        <f>C11</f>
        <v>-28</v>
      </c>
      <c r="D60" s="11"/>
      <c r="E60" s="11"/>
      <c r="F60" s="11"/>
      <c r="G60" s="11"/>
      <c r="H60" s="11"/>
      <c r="I60" s="11"/>
      <c r="J60" s="11"/>
      <c r="K60" s="13"/>
      <c r="O60" t="e">
        <f t="shared" ref="O60:O88" si="12">J60/P$60</f>
        <v>#DIV/0!</v>
      </c>
      <c r="P60">
        <f>K$60/(SQRT(2-(PI()/2)))</f>
        <v>0</v>
      </c>
      <c r="T60" s="1"/>
      <c r="U60" s="11"/>
      <c r="V60" s="11"/>
      <c r="W60" s="11"/>
      <c r="X60" s="11"/>
      <c r="Y60" s="11"/>
      <c r="Z60" s="11"/>
      <c r="AA60" s="11"/>
      <c r="AB60" s="11"/>
      <c r="AF60" t="e">
        <f>AA60/AG$60</f>
        <v>#DIV/0!</v>
      </c>
      <c r="AG60">
        <f>AB$60/(SQRT(2-(PI()/2)))</f>
        <v>0</v>
      </c>
      <c r="AJ60" s="6"/>
      <c r="AK60" s="10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10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</row>
    <row r="61" spans="3:63" x14ac:dyDescent="0.25">
      <c r="C61" s="1">
        <f t="shared" ref="C61" si="13">C12</f>
        <v>-26</v>
      </c>
      <c r="D61" s="11"/>
      <c r="E61" s="11"/>
      <c r="F61" s="11"/>
      <c r="G61" s="11"/>
      <c r="H61" s="11"/>
      <c r="I61" s="11"/>
      <c r="J61" s="11"/>
      <c r="K61" s="13"/>
      <c r="O61" t="e">
        <f>J61/P$60</f>
        <v>#DIV/0!</v>
      </c>
      <c r="T61" s="1"/>
      <c r="U61" s="11"/>
      <c r="V61" s="11"/>
      <c r="W61" s="11"/>
      <c r="X61" s="11"/>
      <c r="Y61" s="11"/>
      <c r="Z61" s="11"/>
      <c r="AA61" s="11"/>
      <c r="AB61" s="11"/>
      <c r="AF61" t="e">
        <f t="shared" ref="AF61:AF88" si="14">AA61/AG$60</f>
        <v>#DIV/0!</v>
      </c>
      <c r="AJ61" s="6"/>
      <c r="AK61" s="10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10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</row>
    <row r="62" spans="3:63" x14ac:dyDescent="0.25">
      <c r="C62" s="1">
        <f t="shared" ref="C62" si="15">C13</f>
        <v>-24</v>
      </c>
      <c r="D62" s="11"/>
      <c r="E62" s="11"/>
      <c r="F62" s="11"/>
      <c r="G62" s="11"/>
      <c r="H62" s="11"/>
      <c r="I62" s="11"/>
      <c r="J62" s="11"/>
      <c r="K62" s="13"/>
      <c r="O62" t="e">
        <f t="shared" si="12"/>
        <v>#DIV/0!</v>
      </c>
      <c r="T62" s="1"/>
      <c r="U62" s="11"/>
      <c r="V62" s="11"/>
      <c r="W62" s="11"/>
      <c r="X62" s="11"/>
      <c r="Y62" s="11"/>
      <c r="Z62" s="11"/>
      <c r="AA62" s="11"/>
      <c r="AB62" s="11"/>
      <c r="AF62" t="e">
        <f t="shared" si="14"/>
        <v>#DIV/0!</v>
      </c>
      <c r="AJ62" s="6"/>
      <c r="AK62" s="10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10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</row>
    <row r="63" spans="3:63" x14ac:dyDescent="0.25">
      <c r="C63" s="1">
        <f t="shared" ref="C63" si="16">C14</f>
        <v>-22</v>
      </c>
      <c r="D63" s="11"/>
      <c r="E63" s="11"/>
      <c r="F63" s="11"/>
      <c r="G63" s="11"/>
      <c r="H63" s="11"/>
      <c r="I63" s="11"/>
      <c r="J63" s="11"/>
      <c r="K63" s="13"/>
      <c r="O63" t="e">
        <f t="shared" si="12"/>
        <v>#DIV/0!</v>
      </c>
      <c r="T63" s="1"/>
      <c r="U63" s="11"/>
      <c r="V63" s="11"/>
      <c r="W63" s="11"/>
      <c r="X63" s="11"/>
      <c r="Y63" s="11"/>
      <c r="Z63" s="11"/>
      <c r="AA63" s="11"/>
      <c r="AB63" s="11"/>
      <c r="AF63" t="e">
        <f t="shared" si="14"/>
        <v>#DIV/0!</v>
      </c>
      <c r="AJ63" s="6"/>
      <c r="AK63" s="10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10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</row>
    <row r="64" spans="3:63" x14ac:dyDescent="0.25">
      <c r="C64" s="1">
        <f t="shared" ref="C64" si="17">C15</f>
        <v>-20</v>
      </c>
      <c r="D64" s="11"/>
      <c r="E64" s="11"/>
      <c r="F64" s="11"/>
      <c r="G64" s="11"/>
      <c r="H64" s="11"/>
      <c r="I64" s="11"/>
      <c r="J64" s="11"/>
      <c r="K64" s="13"/>
      <c r="O64" t="e">
        <f t="shared" si="12"/>
        <v>#DIV/0!</v>
      </c>
      <c r="T64" s="1"/>
      <c r="U64" s="11"/>
      <c r="V64" s="11"/>
      <c r="W64" s="11"/>
      <c r="X64" s="11"/>
      <c r="Y64" s="11"/>
      <c r="Z64" s="11"/>
      <c r="AA64" s="11"/>
      <c r="AB64" s="11"/>
      <c r="AF64" t="e">
        <f t="shared" si="14"/>
        <v>#DIV/0!</v>
      </c>
      <c r="AJ64" s="6"/>
      <c r="AK64" s="10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10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</row>
    <row r="65" spans="3:63" x14ac:dyDescent="0.25">
      <c r="C65" s="1">
        <f t="shared" ref="C65" si="18">C16</f>
        <v>-18</v>
      </c>
      <c r="D65" s="11"/>
      <c r="E65" s="11"/>
      <c r="F65" s="11"/>
      <c r="G65" s="11"/>
      <c r="H65" s="11"/>
      <c r="I65" s="11"/>
      <c r="J65" s="11"/>
      <c r="K65" s="13"/>
      <c r="O65" t="e">
        <f t="shared" si="12"/>
        <v>#DIV/0!</v>
      </c>
      <c r="T65" s="1"/>
      <c r="U65" s="11"/>
      <c r="V65" s="11"/>
      <c r="W65" s="11"/>
      <c r="X65" s="11"/>
      <c r="Y65" s="11"/>
      <c r="Z65" s="11"/>
      <c r="AA65" s="11"/>
      <c r="AB65" s="11"/>
      <c r="AF65" t="e">
        <f t="shared" si="14"/>
        <v>#DIV/0!</v>
      </c>
      <c r="AJ65" s="6"/>
      <c r="AK65" s="10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10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</row>
    <row r="66" spans="3:63" x14ac:dyDescent="0.25">
      <c r="C66" s="1">
        <f t="shared" ref="C66" si="19">C17</f>
        <v>-16</v>
      </c>
      <c r="D66" s="11"/>
      <c r="E66" s="11"/>
      <c r="F66" s="11"/>
      <c r="G66" s="11"/>
      <c r="H66" s="11"/>
      <c r="I66" s="11"/>
      <c r="J66" s="11"/>
      <c r="K66" s="13"/>
      <c r="O66" t="e">
        <f t="shared" si="12"/>
        <v>#DIV/0!</v>
      </c>
      <c r="T66" s="1"/>
      <c r="U66" s="11"/>
      <c r="V66" s="11"/>
      <c r="W66" s="11"/>
      <c r="X66" s="11"/>
      <c r="Y66" s="11"/>
      <c r="Z66" s="11"/>
      <c r="AA66" s="11"/>
      <c r="AB66" s="11"/>
      <c r="AF66" t="e">
        <f t="shared" si="14"/>
        <v>#DIV/0!</v>
      </c>
      <c r="AJ66" s="6"/>
      <c r="AK66" s="10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10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</row>
    <row r="67" spans="3:63" x14ac:dyDescent="0.25">
      <c r="C67" s="1">
        <f t="shared" ref="C67" si="20">C18</f>
        <v>-14</v>
      </c>
      <c r="D67" s="11"/>
      <c r="E67" s="11"/>
      <c r="F67" s="11"/>
      <c r="G67" s="11"/>
      <c r="H67" s="11"/>
      <c r="I67" s="11"/>
      <c r="J67" s="11"/>
      <c r="K67" s="13"/>
      <c r="O67" t="e">
        <f t="shared" si="12"/>
        <v>#DIV/0!</v>
      </c>
      <c r="T67" s="1"/>
      <c r="U67" s="11"/>
      <c r="V67" s="11"/>
      <c r="W67" s="11"/>
      <c r="X67" s="11"/>
      <c r="Y67" s="11"/>
      <c r="Z67" s="11"/>
      <c r="AA67" s="11"/>
      <c r="AB67" s="11"/>
      <c r="AF67" t="e">
        <f t="shared" si="14"/>
        <v>#DIV/0!</v>
      </c>
      <c r="AJ67" s="6"/>
      <c r="AK67" s="10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10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</row>
    <row r="68" spans="3:63" x14ac:dyDescent="0.25">
      <c r="C68" s="1">
        <f t="shared" ref="C68" si="21">C19</f>
        <v>-12</v>
      </c>
      <c r="D68" s="11"/>
      <c r="E68" s="11"/>
      <c r="F68" s="11"/>
      <c r="G68" s="11"/>
      <c r="H68" s="11"/>
      <c r="I68" s="11"/>
      <c r="J68" s="11"/>
      <c r="K68" s="13"/>
      <c r="O68" s="6" t="e">
        <f t="shared" si="12"/>
        <v>#DIV/0!</v>
      </c>
      <c r="T68" s="1"/>
      <c r="U68" s="11"/>
      <c r="V68" s="11"/>
      <c r="W68" s="11"/>
      <c r="X68" s="11"/>
      <c r="Y68" s="11"/>
      <c r="Z68" s="11"/>
      <c r="AA68" s="11"/>
      <c r="AB68" s="11"/>
      <c r="AF68" s="6" t="e">
        <f t="shared" si="14"/>
        <v>#DIV/0!</v>
      </c>
      <c r="AJ68" s="6"/>
      <c r="AK68" s="10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10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</row>
    <row r="69" spans="3:63" x14ac:dyDescent="0.25">
      <c r="C69" s="1">
        <f t="shared" ref="C69" si="22">C20</f>
        <v>-10</v>
      </c>
      <c r="D69" s="11"/>
      <c r="E69" s="11"/>
      <c r="F69" s="11"/>
      <c r="G69" s="11"/>
      <c r="H69" s="11"/>
      <c r="I69" s="11"/>
      <c r="J69" s="11"/>
      <c r="K69" s="13"/>
      <c r="O69" s="6" t="e">
        <f t="shared" si="12"/>
        <v>#DIV/0!</v>
      </c>
      <c r="T69" s="1"/>
      <c r="U69" s="11"/>
      <c r="V69" s="11"/>
      <c r="W69" s="11"/>
      <c r="X69" s="11"/>
      <c r="Y69" s="11"/>
      <c r="Z69" s="11"/>
      <c r="AA69" s="11"/>
      <c r="AB69" s="11"/>
      <c r="AF69" s="6" t="e">
        <f t="shared" si="14"/>
        <v>#DIV/0!</v>
      </c>
      <c r="AJ69" s="6"/>
      <c r="AK69" s="10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10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</row>
    <row r="70" spans="3:63" x14ac:dyDescent="0.25">
      <c r="C70" s="1">
        <f t="shared" ref="C70" si="23">C21</f>
        <v>-8</v>
      </c>
      <c r="D70" s="11"/>
      <c r="E70" s="11"/>
      <c r="F70" s="11"/>
      <c r="G70" s="11"/>
      <c r="H70" s="11"/>
      <c r="I70" s="11"/>
      <c r="J70" s="11"/>
      <c r="K70" s="13"/>
      <c r="O70" s="6" t="e">
        <f t="shared" si="12"/>
        <v>#DIV/0!</v>
      </c>
      <c r="T70" s="1"/>
      <c r="U70" s="11"/>
      <c r="V70" s="11"/>
      <c r="W70" s="11"/>
      <c r="X70" s="11"/>
      <c r="Y70" s="11"/>
      <c r="Z70" s="11"/>
      <c r="AA70" s="11"/>
      <c r="AB70" s="11"/>
      <c r="AF70" s="6" t="e">
        <f t="shared" si="14"/>
        <v>#DIV/0!</v>
      </c>
      <c r="AJ70" s="6"/>
      <c r="AK70" s="10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10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</row>
    <row r="71" spans="3:63" x14ac:dyDescent="0.25">
      <c r="C71" s="1">
        <f t="shared" ref="C71" si="24">C22</f>
        <v>-6</v>
      </c>
      <c r="D71" s="11"/>
      <c r="E71" s="11"/>
      <c r="F71" s="11"/>
      <c r="G71" s="11"/>
      <c r="H71" s="11"/>
      <c r="I71" s="11"/>
      <c r="J71" s="11"/>
      <c r="K71" s="13"/>
      <c r="O71" s="6" t="e">
        <f t="shared" si="12"/>
        <v>#DIV/0!</v>
      </c>
      <c r="T71" s="1"/>
      <c r="U71" s="11"/>
      <c r="V71" s="11"/>
      <c r="W71" s="11"/>
      <c r="X71" s="11"/>
      <c r="Y71" s="11"/>
      <c r="Z71" s="11"/>
      <c r="AA71" s="11"/>
      <c r="AB71" s="11"/>
      <c r="AF71" s="6" t="e">
        <f t="shared" si="14"/>
        <v>#DIV/0!</v>
      </c>
      <c r="AJ71" s="6"/>
      <c r="AK71" s="10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10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</row>
    <row r="72" spans="3:63" x14ac:dyDescent="0.25">
      <c r="C72" s="1">
        <f t="shared" ref="C72" si="25">C23</f>
        <v>-4</v>
      </c>
      <c r="D72" s="11"/>
      <c r="E72" s="11"/>
      <c r="F72" s="11"/>
      <c r="G72" s="11"/>
      <c r="H72" s="11"/>
      <c r="I72" s="11"/>
      <c r="J72" s="11"/>
      <c r="K72" s="13"/>
      <c r="O72" s="6" t="e">
        <f t="shared" si="12"/>
        <v>#DIV/0!</v>
      </c>
      <c r="T72" s="1"/>
      <c r="U72" s="11"/>
      <c r="V72" s="11"/>
      <c r="W72" s="11"/>
      <c r="X72" s="11"/>
      <c r="Y72" s="11"/>
      <c r="Z72" s="11"/>
      <c r="AA72" s="11"/>
      <c r="AB72" s="11"/>
      <c r="AF72" s="6" t="e">
        <f t="shared" si="14"/>
        <v>#DIV/0!</v>
      </c>
      <c r="AJ72" s="6"/>
      <c r="AK72" s="10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10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</row>
    <row r="73" spans="3:63" x14ac:dyDescent="0.25">
      <c r="C73" s="1">
        <f t="shared" ref="C73" si="26">C24</f>
        <v>-2</v>
      </c>
      <c r="D73" s="11"/>
      <c r="E73" s="11"/>
      <c r="F73" s="11"/>
      <c r="G73" s="11"/>
      <c r="H73" s="11"/>
      <c r="I73" s="11"/>
      <c r="J73" s="11"/>
      <c r="K73" s="13"/>
      <c r="O73" s="6" t="e">
        <f t="shared" si="12"/>
        <v>#DIV/0!</v>
      </c>
      <c r="T73" s="1"/>
      <c r="U73" s="11"/>
      <c r="V73" s="11"/>
      <c r="W73" s="11"/>
      <c r="X73" s="11"/>
      <c r="Y73" s="11"/>
      <c r="Z73" s="11"/>
      <c r="AA73" s="11"/>
      <c r="AB73" s="11"/>
      <c r="AF73" s="6" t="e">
        <f t="shared" si="14"/>
        <v>#DIV/0!</v>
      </c>
      <c r="AJ73" s="6"/>
      <c r="AK73" s="10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10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</row>
    <row r="74" spans="3:63" x14ac:dyDescent="0.25">
      <c r="C74" s="1">
        <f t="shared" ref="C74" si="27">C25</f>
        <v>0</v>
      </c>
      <c r="D74" s="11"/>
      <c r="E74" s="11"/>
      <c r="F74" s="11"/>
      <c r="G74" s="11"/>
      <c r="H74" s="11"/>
      <c r="I74" s="11"/>
      <c r="J74" s="11"/>
      <c r="K74" s="13"/>
      <c r="O74" s="6" t="e">
        <f t="shared" si="12"/>
        <v>#DIV/0!</v>
      </c>
      <c r="T74" s="1"/>
      <c r="U74" s="11"/>
      <c r="V74" s="11"/>
      <c r="W74" s="11"/>
      <c r="X74" s="11"/>
      <c r="Y74" s="11"/>
      <c r="Z74" s="11"/>
      <c r="AA74" s="11"/>
      <c r="AB74" s="11"/>
      <c r="AF74" s="6" t="e">
        <f t="shared" si="14"/>
        <v>#DIV/0!</v>
      </c>
      <c r="AJ74" s="6"/>
      <c r="AK74" s="10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10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</row>
    <row r="75" spans="3:63" x14ac:dyDescent="0.25">
      <c r="C75" s="1">
        <f t="shared" ref="C75" si="28">C26</f>
        <v>2</v>
      </c>
      <c r="D75" s="11"/>
      <c r="E75" s="11"/>
      <c r="F75" s="11"/>
      <c r="G75" s="11"/>
      <c r="H75" s="11"/>
      <c r="I75" s="11"/>
      <c r="J75" s="11"/>
      <c r="K75" s="13"/>
      <c r="O75" s="6" t="e">
        <f t="shared" si="12"/>
        <v>#DIV/0!</v>
      </c>
      <c r="T75" s="1"/>
      <c r="U75" s="11"/>
      <c r="V75" s="11"/>
      <c r="W75" s="11"/>
      <c r="X75" s="11"/>
      <c r="Y75" s="11"/>
      <c r="Z75" s="11"/>
      <c r="AA75" s="11"/>
      <c r="AB75" s="11"/>
      <c r="AF75" s="6" t="e">
        <f t="shared" si="14"/>
        <v>#DIV/0!</v>
      </c>
      <c r="AJ75" s="6"/>
      <c r="AK75" s="10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10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</row>
    <row r="76" spans="3:63" x14ac:dyDescent="0.25">
      <c r="C76" s="1">
        <f t="shared" ref="C76" si="29">C27</f>
        <v>4</v>
      </c>
      <c r="D76" s="11"/>
      <c r="E76" s="11"/>
      <c r="F76" s="11"/>
      <c r="G76" s="11"/>
      <c r="H76" s="11"/>
      <c r="I76" s="11"/>
      <c r="J76" s="11"/>
      <c r="K76" s="13"/>
      <c r="O76" s="6" t="e">
        <f t="shared" si="12"/>
        <v>#DIV/0!</v>
      </c>
      <c r="T76" s="1"/>
      <c r="U76" s="11"/>
      <c r="V76" s="11"/>
      <c r="W76" s="11"/>
      <c r="X76" s="11"/>
      <c r="Y76" s="11"/>
      <c r="Z76" s="11"/>
      <c r="AA76" s="11"/>
      <c r="AB76" s="11"/>
      <c r="AF76" s="6" t="e">
        <f t="shared" si="14"/>
        <v>#DIV/0!</v>
      </c>
      <c r="AJ76" s="6"/>
      <c r="AK76" s="10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10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</row>
    <row r="77" spans="3:63" x14ac:dyDescent="0.25">
      <c r="C77" s="1">
        <f t="shared" ref="C77" si="30">C28</f>
        <v>6</v>
      </c>
      <c r="D77" s="11"/>
      <c r="E77" s="11"/>
      <c r="F77" s="11"/>
      <c r="G77" s="11"/>
      <c r="H77" s="11"/>
      <c r="I77" s="11"/>
      <c r="J77" s="11"/>
      <c r="K77" s="13"/>
      <c r="O77" s="6" t="e">
        <f t="shared" si="12"/>
        <v>#DIV/0!</v>
      </c>
      <c r="T77" s="1"/>
      <c r="U77" s="11"/>
      <c r="V77" s="11"/>
      <c r="W77" s="11"/>
      <c r="X77" s="11"/>
      <c r="Y77" s="11"/>
      <c r="Z77" s="11"/>
      <c r="AA77" s="11"/>
      <c r="AB77" s="11"/>
      <c r="AF77" s="6" t="e">
        <f t="shared" si="14"/>
        <v>#DIV/0!</v>
      </c>
      <c r="AJ77" s="6"/>
      <c r="AK77" s="10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10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</row>
    <row r="78" spans="3:63" x14ac:dyDescent="0.25">
      <c r="C78" s="1">
        <f t="shared" ref="C78" si="31">C29</f>
        <v>8</v>
      </c>
      <c r="D78" s="11"/>
      <c r="E78" s="11"/>
      <c r="F78" s="11"/>
      <c r="G78" s="11"/>
      <c r="H78" s="11"/>
      <c r="I78" s="11"/>
      <c r="J78" s="11"/>
      <c r="K78" s="13"/>
      <c r="O78" s="6" t="e">
        <f t="shared" si="12"/>
        <v>#DIV/0!</v>
      </c>
      <c r="T78" s="1"/>
      <c r="U78" s="11"/>
      <c r="V78" s="11"/>
      <c r="W78" s="11"/>
      <c r="X78" s="11"/>
      <c r="Y78" s="11"/>
      <c r="Z78" s="11"/>
      <c r="AA78" s="11"/>
      <c r="AB78" s="11"/>
      <c r="AF78" s="6" t="e">
        <f t="shared" si="14"/>
        <v>#DIV/0!</v>
      </c>
      <c r="AJ78" s="6"/>
      <c r="AK78" s="10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10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</row>
    <row r="79" spans="3:63" x14ac:dyDescent="0.25">
      <c r="C79" s="1">
        <f t="shared" ref="C79" si="32">C30</f>
        <v>10</v>
      </c>
      <c r="D79" s="11"/>
      <c r="E79" s="11"/>
      <c r="F79" s="11"/>
      <c r="G79" s="11"/>
      <c r="H79" s="11"/>
      <c r="I79" s="11"/>
      <c r="J79" s="11"/>
      <c r="K79" s="13"/>
      <c r="O79" s="6" t="e">
        <f t="shared" si="12"/>
        <v>#DIV/0!</v>
      </c>
      <c r="T79" s="1"/>
      <c r="U79" s="11"/>
      <c r="V79" s="11"/>
      <c r="W79" s="11"/>
      <c r="X79" s="11"/>
      <c r="Y79" s="11"/>
      <c r="Z79" s="11"/>
      <c r="AA79" s="11"/>
      <c r="AB79" s="11"/>
      <c r="AF79" s="6" t="e">
        <f t="shared" si="14"/>
        <v>#DIV/0!</v>
      </c>
      <c r="AJ79" s="6"/>
      <c r="AK79" s="10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10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</row>
    <row r="80" spans="3:63" x14ac:dyDescent="0.25">
      <c r="C80" s="1">
        <f t="shared" ref="C80" si="33">C31</f>
        <v>12</v>
      </c>
      <c r="D80" s="11"/>
      <c r="E80" s="11"/>
      <c r="F80" s="11"/>
      <c r="G80" s="11"/>
      <c r="H80" s="11"/>
      <c r="I80" s="11"/>
      <c r="J80" s="11"/>
      <c r="K80" s="13"/>
      <c r="O80" s="6" t="e">
        <f t="shared" si="12"/>
        <v>#DIV/0!</v>
      </c>
      <c r="T80" s="1"/>
      <c r="U80" s="11"/>
      <c r="V80" s="11"/>
      <c r="W80" s="11"/>
      <c r="X80" s="11"/>
      <c r="Y80" s="11"/>
      <c r="Z80" s="11"/>
      <c r="AA80" s="11"/>
      <c r="AB80" s="11"/>
      <c r="AF80" s="6" t="e">
        <f t="shared" si="14"/>
        <v>#DIV/0!</v>
      </c>
      <c r="AJ80" s="6"/>
      <c r="AK80" s="10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10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</row>
    <row r="81" spans="3:63" x14ac:dyDescent="0.25">
      <c r="C81" s="1">
        <f t="shared" ref="C81" si="34">C32</f>
        <v>14</v>
      </c>
      <c r="D81" s="11"/>
      <c r="E81" s="11"/>
      <c r="F81" s="11"/>
      <c r="G81" s="11"/>
      <c r="H81" s="11"/>
      <c r="I81" s="11"/>
      <c r="J81" s="11"/>
      <c r="K81" s="13"/>
      <c r="O81" s="6" t="e">
        <f t="shared" si="12"/>
        <v>#DIV/0!</v>
      </c>
      <c r="T81" s="1"/>
      <c r="U81" s="11"/>
      <c r="V81" s="11"/>
      <c r="W81" s="11"/>
      <c r="X81" s="11"/>
      <c r="Y81" s="11"/>
      <c r="Z81" s="11"/>
      <c r="AA81" s="11"/>
      <c r="AB81" s="11"/>
      <c r="AF81" s="6" t="e">
        <f t="shared" si="14"/>
        <v>#DIV/0!</v>
      </c>
      <c r="AJ81" s="6"/>
      <c r="AK81" s="10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10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</row>
    <row r="82" spans="3:63" x14ac:dyDescent="0.25">
      <c r="C82" s="1">
        <f t="shared" ref="C82" si="35">C33</f>
        <v>16</v>
      </c>
      <c r="D82" s="11"/>
      <c r="E82" s="11"/>
      <c r="F82" s="11"/>
      <c r="G82" s="11"/>
      <c r="H82" s="11"/>
      <c r="I82" s="11"/>
      <c r="J82" s="11"/>
      <c r="K82" s="13"/>
      <c r="O82" s="6" t="e">
        <f t="shared" si="12"/>
        <v>#DIV/0!</v>
      </c>
      <c r="T82" s="1"/>
      <c r="U82" s="11"/>
      <c r="V82" s="11"/>
      <c r="W82" s="11"/>
      <c r="X82" s="11"/>
      <c r="Y82" s="11"/>
      <c r="Z82" s="11"/>
      <c r="AA82" s="11"/>
      <c r="AB82" s="11"/>
      <c r="AF82" s="6" t="e">
        <f t="shared" si="14"/>
        <v>#DIV/0!</v>
      </c>
      <c r="AJ82" s="6"/>
      <c r="AK82" s="10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10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</row>
    <row r="83" spans="3:63" x14ac:dyDescent="0.25">
      <c r="C83" s="1">
        <f t="shared" ref="C83" si="36">C34</f>
        <v>18</v>
      </c>
      <c r="D83" s="11"/>
      <c r="E83" s="11"/>
      <c r="F83" s="11"/>
      <c r="G83" s="11"/>
      <c r="H83" s="11"/>
      <c r="I83" s="11"/>
      <c r="J83" s="11"/>
      <c r="K83" s="13"/>
      <c r="O83" s="6" t="e">
        <f t="shared" si="12"/>
        <v>#DIV/0!</v>
      </c>
      <c r="T83" s="1"/>
      <c r="U83" s="11"/>
      <c r="V83" s="11"/>
      <c r="W83" s="11"/>
      <c r="X83" s="11"/>
      <c r="Y83" s="11"/>
      <c r="Z83" s="11"/>
      <c r="AA83" s="11"/>
      <c r="AB83" s="11"/>
      <c r="AF83" s="6" t="e">
        <f t="shared" si="14"/>
        <v>#DIV/0!</v>
      </c>
      <c r="AJ83" s="6"/>
      <c r="AK83" s="10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10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</row>
    <row r="84" spans="3:63" x14ac:dyDescent="0.25">
      <c r="C84" s="1">
        <f t="shared" ref="C84" si="37">C35</f>
        <v>20</v>
      </c>
      <c r="D84" s="11"/>
      <c r="E84" s="11"/>
      <c r="F84" s="11"/>
      <c r="G84" s="11"/>
      <c r="H84" s="11"/>
      <c r="I84" s="11"/>
      <c r="J84" s="11"/>
      <c r="K84" s="13"/>
      <c r="O84" s="6" t="e">
        <f t="shared" si="12"/>
        <v>#DIV/0!</v>
      </c>
      <c r="T84" s="1"/>
      <c r="U84" s="11"/>
      <c r="V84" s="11"/>
      <c r="W84" s="11"/>
      <c r="X84" s="11"/>
      <c r="Y84" s="11"/>
      <c r="Z84" s="11"/>
      <c r="AA84" s="11"/>
      <c r="AB84" s="11"/>
      <c r="AF84" s="6" t="e">
        <f t="shared" si="14"/>
        <v>#DIV/0!</v>
      </c>
      <c r="AJ84" s="6"/>
      <c r="AK84" s="10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10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</row>
    <row r="85" spans="3:63" x14ac:dyDescent="0.25">
      <c r="C85" s="1">
        <f t="shared" ref="C85" si="38">C36</f>
        <v>22</v>
      </c>
      <c r="D85" s="11"/>
      <c r="E85" s="11"/>
      <c r="F85" s="11"/>
      <c r="G85" s="11"/>
      <c r="H85" s="11"/>
      <c r="I85" s="11"/>
      <c r="J85" s="11"/>
      <c r="K85" s="13"/>
      <c r="O85" s="6" t="e">
        <f t="shared" si="12"/>
        <v>#DIV/0!</v>
      </c>
      <c r="T85" s="1"/>
      <c r="U85" s="11"/>
      <c r="V85" s="11"/>
      <c r="W85" s="11"/>
      <c r="X85" s="11"/>
      <c r="Y85" s="11"/>
      <c r="Z85" s="11"/>
      <c r="AA85" s="11"/>
      <c r="AB85" s="11"/>
      <c r="AF85" s="6" t="e">
        <f t="shared" si="14"/>
        <v>#DIV/0!</v>
      </c>
      <c r="AJ85" s="6"/>
      <c r="AK85" s="10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10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</row>
    <row r="86" spans="3:63" x14ac:dyDescent="0.25">
      <c r="C86" s="1">
        <f t="shared" ref="C86" si="39">C37</f>
        <v>24</v>
      </c>
      <c r="D86" s="11"/>
      <c r="E86" s="11"/>
      <c r="F86" s="11"/>
      <c r="G86" s="11"/>
      <c r="H86" s="11"/>
      <c r="I86" s="11"/>
      <c r="J86" s="11"/>
      <c r="K86" s="13"/>
      <c r="O86" s="6" t="e">
        <f t="shared" si="12"/>
        <v>#DIV/0!</v>
      </c>
      <c r="T86" s="1"/>
      <c r="U86" s="11"/>
      <c r="V86" s="11"/>
      <c r="W86" s="11"/>
      <c r="X86" s="11"/>
      <c r="Y86" s="11"/>
      <c r="Z86" s="11"/>
      <c r="AA86" s="11"/>
      <c r="AB86" s="11"/>
      <c r="AF86" s="6" t="e">
        <f t="shared" si="14"/>
        <v>#DIV/0!</v>
      </c>
      <c r="AJ86" s="6"/>
      <c r="AK86" s="10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10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</row>
    <row r="87" spans="3:63" x14ac:dyDescent="0.25">
      <c r="C87" s="1">
        <f t="shared" ref="C87" si="40">C38</f>
        <v>26</v>
      </c>
      <c r="D87" s="11"/>
      <c r="E87" s="11"/>
      <c r="F87" s="11"/>
      <c r="G87" s="11"/>
      <c r="H87" s="11"/>
      <c r="I87" s="11"/>
      <c r="J87" s="11"/>
      <c r="K87" s="13"/>
      <c r="O87" t="e">
        <f t="shared" si="12"/>
        <v>#DIV/0!</v>
      </c>
      <c r="T87" s="1"/>
      <c r="U87" s="11"/>
      <c r="V87" s="11"/>
      <c r="W87" s="11"/>
      <c r="X87" s="11"/>
      <c r="Y87" s="11"/>
      <c r="Z87" s="11"/>
      <c r="AA87" s="11"/>
      <c r="AB87" s="11"/>
      <c r="AF87" t="e">
        <f t="shared" si="14"/>
        <v>#DIV/0!</v>
      </c>
      <c r="AJ87" s="6"/>
      <c r="AK87" s="10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10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</row>
    <row r="88" spans="3:63" x14ac:dyDescent="0.25">
      <c r="C88" s="1">
        <f t="shared" ref="C88" si="41">C39</f>
        <v>28</v>
      </c>
      <c r="D88" s="11"/>
      <c r="E88" s="11"/>
      <c r="F88" s="11"/>
      <c r="G88" s="11"/>
      <c r="H88" s="11"/>
      <c r="I88" s="11"/>
      <c r="J88" s="11"/>
      <c r="K88" s="13"/>
      <c r="O88" t="e">
        <f t="shared" si="12"/>
        <v>#DIV/0!</v>
      </c>
      <c r="T88" s="1"/>
      <c r="U88" s="11"/>
      <c r="V88" s="11"/>
      <c r="W88" s="11"/>
      <c r="X88" s="11"/>
      <c r="Y88" s="11"/>
      <c r="Z88" s="11"/>
      <c r="AA88" s="11"/>
      <c r="AB88" s="11"/>
      <c r="AF88" t="e">
        <f t="shared" si="14"/>
        <v>#DIV/0!</v>
      </c>
      <c r="AJ88" s="6"/>
      <c r="AK88" s="10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10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</row>
    <row r="89" spans="3:63" x14ac:dyDescent="0.25">
      <c r="C89" s="1"/>
      <c r="T89" s="1"/>
      <c r="AJ89" s="6"/>
      <c r="AK89" s="10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10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</row>
    <row r="90" spans="3:63" x14ac:dyDescent="0.25">
      <c r="C90" s="1"/>
      <c r="T90" s="1"/>
      <c r="AJ90" s="6"/>
      <c r="AK90" s="10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10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</row>
    <row r="91" spans="3:63" x14ac:dyDescent="0.25"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</row>
    <row r="92" spans="3:63" x14ac:dyDescent="0.25"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</row>
    <row r="93" spans="3:63" x14ac:dyDescent="0.25"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</row>
    <row r="94" spans="3:63" x14ac:dyDescent="0.25"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</row>
    <row r="95" spans="3:63" x14ac:dyDescent="0.25"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</row>
    <row r="96" spans="3:63" x14ac:dyDescent="0.25">
      <c r="C96" s="4" t="s">
        <v>17</v>
      </c>
      <c r="D96" s="4"/>
      <c r="E96" s="4"/>
      <c r="T96" s="4" t="s">
        <v>19</v>
      </c>
      <c r="U96" s="4"/>
      <c r="V96" s="4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</row>
    <row r="97" spans="3:63" x14ac:dyDescent="0.25">
      <c r="C97" t="s">
        <v>8</v>
      </c>
      <c r="D97" t="s">
        <v>0</v>
      </c>
      <c r="E97" t="s">
        <v>1</v>
      </c>
      <c r="F97" t="s">
        <v>2</v>
      </c>
      <c r="G97" t="s">
        <v>3</v>
      </c>
      <c r="H97" t="s">
        <v>4</v>
      </c>
      <c r="I97" t="s">
        <v>5</v>
      </c>
      <c r="J97" t="s">
        <v>15</v>
      </c>
      <c r="K97" t="s">
        <v>6</v>
      </c>
      <c r="O97" t="s">
        <v>22</v>
      </c>
      <c r="P97" t="s">
        <v>26</v>
      </c>
      <c r="T97" t="s">
        <v>8</v>
      </c>
      <c r="U97" t="s">
        <v>0</v>
      </c>
      <c r="V97" t="s">
        <v>1</v>
      </c>
      <c r="W97" t="s">
        <v>2</v>
      </c>
      <c r="X97" t="s">
        <v>3</v>
      </c>
      <c r="Y97" t="s">
        <v>4</v>
      </c>
      <c r="Z97" t="s">
        <v>5</v>
      </c>
      <c r="AA97" t="s">
        <v>15</v>
      </c>
      <c r="AB97" t="s">
        <v>6</v>
      </c>
      <c r="AF97" t="s">
        <v>23</v>
      </c>
      <c r="AG97" t="s">
        <v>26</v>
      </c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</row>
    <row r="98" spans="3:63" x14ac:dyDescent="0.25">
      <c r="C98" s="1">
        <f>C11</f>
        <v>-28</v>
      </c>
      <c r="D98" s="11"/>
      <c r="E98" s="11"/>
      <c r="F98" s="11"/>
      <c r="G98" s="11"/>
      <c r="H98" s="11"/>
      <c r="I98" s="11"/>
      <c r="J98" s="11"/>
      <c r="K98" s="13"/>
      <c r="O98" t="e">
        <f t="shared" ref="O98:O126" si="42">J98/P$98</f>
        <v>#DIV/0!</v>
      </c>
      <c r="P98">
        <f>K$98/(SQRT(2-(PI()/2)))</f>
        <v>0</v>
      </c>
      <c r="T98" s="1"/>
      <c r="U98" s="11"/>
      <c r="V98" s="11"/>
      <c r="W98" s="11"/>
      <c r="X98" s="11"/>
      <c r="Y98" s="11"/>
      <c r="Z98" s="11"/>
      <c r="AA98" s="11"/>
      <c r="AB98" s="11"/>
      <c r="AF98" t="e">
        <f>AA98/AG$98</f>
        <v>#DIV/0!</v>
      </c>
      <c r="AG98">
        <f>AB$98/(SQRT(2-(PI()/2)))</f>
        <v>0</v>
      </c>
      <c r="AJ98" s="6"/>
      <c r="AK98" s="10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10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</row>
    <row r="99" spans="3:63" x14ac:dyDescent="0.25">
      <c r="C99" s="1">
        <f t="shared" ref="C99" si="43">C12</f>
        <v>-26</v>
      </c>
      <c r="D99" s="11"/>
      <c r="E99" s="11"/>
      <c r="F99" s="11"/>
      <c r="G99" s="11"/>
      <c r="H99" s="11"/>
      <c r="I99" s="11"/>
      <c r="J99" s="11"/>
      <c r="K99" s="13"/>
      <c r="O99" t="e">
        <f t="shared" si="42"/>
        <v>#DIV/0!</v>
      </c>
      <c r="T99" s="1"/>
      <c r="U99" s="11"/>
      <c r="V99" s="11"/>
      <c r="W99" s="11"/>
      <c r="X99" s="11"/>
      <c r="Y99" s="11"/>
      <c r="Z99" s="11"/>
      <c r="AA99" s="11"/>
      <c r="AB99" s="11"/>
      <c r="AF99" t="e">
        <f t="shared" ref="AF99:AF126" si="44">AA99/AG$98</f>
        <v>#DIV/0!</v>
      </c>
      <c r="AJ99" s="6"/>
      <c r="AK99" s="10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10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</row>
    <row r="100" spans="3:63" x14ac:dyDescent="0.25">
      <c r="C100" s="1">
        <f t="shared" ref="C100" si="45">C13</f>
        <v>-24</v>
      </c>
      <c r="D100" s="11"/>
      <c r="E100" s="11"/>
      <c r="F100" s="11"/>
      <c r="G100" s="11"/>
      <c r="H100" s="11"/>
      <c r="I100" s="11"/>
      <c r="J100" s="11"/>
      <c r="K100" s="13"/>
      <c r="O100" t="e">
        <f t="shared" si="42"/>
        <v>#DIV/0!</v>
      </c>
      <c r="T100" s="1"/>
      <c r="U100" s="11"/>
      <c r="V100" s="11"/>
      <c r="W100" s="11"/>
      <c r="X100" s="11"/>
      <c r="Y100" s="11"/>
      <c r="Z100" s="11"/>
      <c r="AA100" s="11"/>
      <c r="AB100" s="11"/>
      <c r="AF100" t="e">
        <f t="shared" si="44"/>
        <v>#DIV/0!</v>
      </c>
      <c r="AK100" s="1"/>
      <c r="AY100" s="1"/>
    </row>
    <row r="101" spans="3:63" x14ac:dyDescent="0.25">
      <c r="C101" s="1">
        <f t="shared" ref="C101" si="46">C14</f>
        <v>-22</v>
      </c>
      <c r="D101" s="11"/>
      <c r="E101" s="11"/>
      <c r="F101" s="11"/>
      <c r="G101" s="11"/>
      <c r="H101" s="11"/>
      <c r="I101" s="11"/>
      <c r="J101" s="11"/>
      <c r="K101" s="13"/>
      <c r="O101" t="e">
        <f t="shared" si="42"/>
        <v>#DIV/0!</v>
      </c>
      <c r="T101" s="1"/>
      <c r="U101" s="11"/>
      <c r="V101" s="11"/>
      <c r="W101" s="11"/>
      <c r="X101" s="11"/>
      <c r="Y101" s="11"/>
      <c r="Z101" s="11"/>
      <c r="AA101" s="11"/>
      <c r="AB101" s="11"/>
      <c r="AF101" t="e">
        <f t="shared" si="44"/>
        <v>#DIV/0!</v>
      </c>
      <c r="AK101" s="1"/>
      <c r="AY101" s="1"/>
    </row>
    <row r="102" spans="3:63" x14ac:dyDescent="0.25">
      <c r="C102" s="1">
        <f t="shared" ref="C102" si="47">C15</f>
        <v>-20</v>
      </c>
      <c r="D102" s="11"/>
      <c r="E102" s="11"/>
      <c r="F102" s="11"/>
      <c r="G102" s="11"/>
      <c r="H102" s="11"/>
      <c r="I102" s="11"/>
      <c r="J102" s="11"/>
      <c r="K102" s="13"/>
      <c r="O102" t="e">
        <f t="shared" si="42"/>
        <v>#DIV/0!</v>
      </c>
      <c r="T102" s="1"/>
      <c r="U102" s="11"/>
      <c r="V102" s="11"/>
      <c r="W102" s="11"/>
      <c r="X102" s="11"/>
      <c r="Y102" s="11"/>
      <c r="Z102" s="11"/>
      <c r="AA102" s="11"/>
      <c r="AB102" s="11"/>
      <c r="AF102" t="e">
        <f>AA102/AG$98</f>
        <v>#DIV/0!</v>
      </c>
      <c r="AK102" s="1"/>
      <c r="AY102" s="1"/>
    </row>
    <row r="103" spans="3:63" x14ac:dyDescent="0.25">
      <c r="C103" s="1">
        <f t="shared" ref="C103" si="48">C16</f>
        <v>-18</v>
      </c>
      <c r="D103" s="11"/>
      <c r="E103" s="11"/>
      <c r="F103" s="11"/>
      <c r="G103" s="11"/>
      <c r="H103" s="11"/>
      <c r="I103" s="11"/>
      <c r="J103" s="11"/>
      <c r="K103" s="13"/>
      <c r="O103" t="e">
        <f t="shared" si="42"/>
        <v>#DIV/0!</v>
      </c>
      <c r="T103" s="1"/>
      <c r="U103" s="11"/>
      <c r="V103" s="11"/>
      <c r="W103" s="11"/>
      <c r="X103" s="11"/>
      <c r="Y103" s="11"/>
      <c r="Z103" s="11"/>
      <c r="AA103" s="11"/>
      <c r="AB103" s="11"/>
      <c r="AF103" t="e">
        <f t="shared" si="44"/>
        <v>#DIV/0!</v>
      </c>
      <c r="AK103" s="1"/>
      <c r="AY103" s="1"/>
    </row>
    <row r="104" spans="3:63" x14ac:dyDescent="0.25">
      <c r="C104" s="1">
        <f t="shared" ref="C104" si="49">C17</f>
        <v>-16</v>
      </c>
      <c r="D104" s="11"/>
      <c r="E104" s="11"/>
      <c r="F104" s="11"/>
      <c r="G104" s="11"/>
      <c r="H104" s="11"/>
      <c r="I104" s="11"/>
      <c r="J104" s="11"/>
      <c r="K104" s="13"/>
      <c r="O104" t="e">
        <f t="shared" si="42"/>
        <v>#DIV/0!</v>
      </c>
      <c r="T104" s="1"/>
      <c r="U104" s="11"/>
      <c r="V104" s="11"/>
      <c r="W104" s="11"/>
      <c r="X104" s="11"/>
      <c r="Y104" s="11"/>
      <c r="Z104" s="11"/>
      <c r="AA104" s="11"/>
      <c r="AB104" s="11"/>
      <c r="AF104" t="e">
        <f t="shared" si="44"/>
        <v>#DIV/0!</v>
      </c>
      <c r="AK104" s="1"/>
      <c r="AY104" s="1"/>
    </row>
    <row r="105" spans="3:63" x14ac:dyDescent="0.25">
      <c r="C105" s="1">
        <f t="shared" ref="C105" si="50">C18</f>
        <v>-14</v>
      </c>
      <c r="D105" s="11"/>
      <c r="E105" s="11"/>
      <c r="F105" s="11"/>
      <c r="G105" s="11"/>
      <c r="H105" s="11"/>
      <c r="I105" s="11"/>
      <c r="J105" s="11"/>
      <c r="K105" s="13"/>
      <c r="O105" t="e">
        <f t="shared" si="42"/>
        <v>#DIV/0!</v>
      </c>
      <c r="T105" s="1"/>
      <c r="U105" s="11"/>
      <c r="V105" s="11"/>
      <c r="W105" s="11"/>
      <c r="X105" s="11"/>
      <c r="Y105" s="11"/>
      <c r="Z105" s="11"/>
      <c r="AA105" s="11"/>
      <c r="AB105" s="11"/>
      <c r="AF105" t="e">
        <f t="shared" si="44"/>
        <v>#DIV/0!</v>
      </c>
      <c r="AK105" s="1"/>
      <c r="AY105" s="1"/>
    </row>
    <row r="106" spans="3:63" x14ac:dyDescent="0.25">
      <c r="C106" s="1">
        <f t="shared" ref="C106" si="51">C19</f>
        <v>-12</v>
      </c>
      <c r="D106" s="11"/>
      <c r="E106" s="11"/>
      <c r="F106" s="11"/>
      <c r="G106" s="11"/>
      <c r="H106" s="11"/>
      <c r="I106" s="11"/>
      <c r="J106" s="11"/>
      <c r="K106" s="13"/>
      <c r="O106" t="e">
        <f t="shared" si="42"/>
        <v>#DIV/0!</v>
      </c>
      <c r="T106" s="1"/>
      <c r="U106" s="11"/>
      <c r="V106" s="11"/>
      <c r="W106" s="11"/>
      <c r="X106" s="11"/>
      <c r="Y106" s="11"/>
      <c r="Z106" s="11"/>
      <c r="AA106" s="11"/>
      <c r="AB106" s="11"/>
      <c r="AF106" t="e">
        <f t="shared" si="44"/>
        <v>#DIV/0!</v>
      </c>
      <c r="AK106" s="1"/>
      <c r="AY106" s="1"/>
    </row>
    <row r="107" spans="3:63" x14ac:dyDescent="0.25">
      <c r="C107" s="1">
        <f t="shared" ref="C107" si="52">C20</f>
        <v>-10</v>
      </c>
      <c r="D107" s="11"/>
      <c r="E107" s="11"/>
      <c r="F107" s="11"/>
      <c r="G107" s="11"/>
      <c r="H107" s="11"/>
      <c r="I107" s="11"/>
      <c r="J107" s="11"/>
      <c r="K107" s="13"/>
      <c r="O107" t="e">
        <f t="shared" si="42"/>
        <v>#DIV/0!</v>
      </c>
      <c r="T107" s="1"/>
      <c r="U107" s="11"/>
      <c r="V107" s="11"/>
      <c r="W107" s="11"/>
      <c r="X107" s="11"/>
      <c r="Y107" s="11"/>
      <c r="Z107" s="11"/>
      <c r="AA107" s="11"/>
      <c r="AB107" s="11"/>
      <c r="AF107" t="e">
        <f t="shared" si="44"/>
        <v>#DIV/0!</v>
      </c>
      <c r="AK107" s="1"/>
      <c r="AY107" s="1"/>
    </row>
    <row r="108" spans="3:63" x14ac:dyDescent="0.25">
      <c r="C108" s="1">
        <f t="shared" ref="C108" si="53">C21</f>
        <v>-8</v>
      </c>
      <c r="D108" s="11"/>
      <c r="E108" s="11"/>
      <c r="F108" s="11"/>
      <c r="G108" s="11"/>
      <c r="H108" s="11"/>
      <c r="I108" s="11"/>
      <c r="J108" s="11"/>
      <c r="K108" s="13"/>
      <c r="O108" t="e">
        <f t="shared" si="42"/>
        <v>#DIV/0!</v>
      </c>
      <c r="T108" s="1"/>
      <c r="U108" s="11"/>
      <c r="V108" s="11"/>
      <c r="W108" s="11"/>
      <c r="X108" s="11"/>
      <c r="Y108" s="11"/>
      <c r="Z108" s="11"/>
      <c r="AA108" s="11"/>
      <c r="AB108" s="11"/>
      <c r="AF108" t="e">
        <f t="shared" si="44"/>
        <v>#DIV/0!</v>
      </c>
      <c r="AK108" s="1"/>
      <c r="AY108" s="1"/>
    </row>
    <row r="109" spans="3:63" x14ac:dyDescent="0.25">
      <c r="C109" s="1">
        <f t="shared" ref="C109" si="54">C22</f>
        <v>-6</v>
      </c>
      <c r="D109" s="11"/>
      <c r="E109" s="11"/>
      <c r="F109" s="11"/>
      <c r="G109" s="11"/>
      <c r="H109" s="11"/>
      <c r="I109" s="11"/>
      <c r="J109" s="11"/>
      <c r="K109" s="13"/>
      <c r="O109" t="e">
        <f t="shared" si="42"/>
        <v>#DIV/0!</v>
      </c>
      <c r="T109" s="1"/>
      <c r="U109" s="11"/>
      <c r="V109" s="11"/>
      <c r="W109" s="11"/>
      <c r="X109" s="11"/>
      <c r="Y109" s="11"/>
      <c r="Z109" s="11"/>
      <c r="AA109" s="11"/>
      <c r="AB109" s="11"/>
      <c r="AF109" t="e">
        <f t="shared" si="44"/>
        <v>#DIV/0!</v>
      </c>
      <c r="AK109" s="1"/>
      <c r="AY109" s="1"/>
    </row>
    <row r="110" spans="3:63" x14ac:dyDescent="0.25">
      <c r="C110" s="1">
        <f t="shared" ref="C110" si="55">C23</f>
        <v>-4</v>
      </c>
      <c r="D110" s="11"/>
      <c r="E110" s="11"/>
      <c r="F110" s="11"/>
      <c r="G110" s="11"/>
      <c r="H110" s="11"/>
      <c r="I110" s="11"/>
      <c r="J110" s="11"/>
      <c r="K110" s="13"/>
      <c r="O110" t="e">
        <f t="shared" si="42"/>
        <v>#DIV/0!</v>
      </c>
      <c r="T110" s="1"/>
      <c r="U110" s="11"/>
      <c r="V110" s="11"/>
      <c r="W110" s="11"/>
      <c r="X110" s="11"/>
      <c r="Y110" s="11"/>
      <c r="Z110" s="11"/>
      <c r="AA110" s="11"/>
      <c r="AB110" s="11"/>
      <c r="AF110" t="e">
        <f t="shared" si="44"/>
        <v>#DIV/0!</v>
      </c>
      <c r="AK110" s="1"/>
      <c r="AY110" s="1"/>
    </row>
    <row r="111" spans="3:63" x14ac:dyDescent="0.25">
      <c r="C111" s="1">
        <f t="shared" ref="C111" si="56">C24</f>
        <v>-2</v>
      </c>
      <c r="D111" s="11"/>
      <c r="E111" s="11"/>
      <c r="F111" s="11"/>
      <c r="G111" s="11"/>
      <c r="H111" s="11"/>
      <c r="I111" s="11"/>
      <c r="J111" s="11"/>
      <c r="K111" s="13"/>
      <c r="O111" t="e">
        <f t="shared" si="42"/>
        <v>#DIV/0!</v>
      </c>
      <c r="T111" s="1"/>
      <c r="U111" s="11"/>
      <c r="V111" s="11"/>
      <c r="W111" s="11"/>
      <c r="X111" s="11"/>
      <c r="Y111" s="11"/>
      <c r="Z111" s="11"/>
      <c r="AA111" s="11"/>
      <c r="AB111" s="11"/>
      <c r="AF111" t="e">
        <f t="shared" si="44"/>
        <v>#DIV/0!</v>
      </c>
      <c r="AK111" s="1"/>
      <c r="AY111" s="1"/>
    </row>
    <row r="112" spans="3:63" x14ac:dyDescent="0.25">
      <c r="C112" s="1">
        <f t="shared" ref="C112" si="57">C25</f>
        <v>0</v>
      </c>
      <c r="D112" s="11"/>
      <c r="E112" s="11"/>
      <c r="F112" s="11"/>
      <c r="G112" s="11"/>
      <c r="H112" s="11"/>
      <c r="I112" s="11"/>
      <c r="J112" s="11"/>
      <c r="K112" s="13"/>
      <c r="O112" t="e">
        <f t="shared" si="42"/>
        <v>#DIV/0!</v>
      </c>
      <c r="T112" s="1"/>
      <c r="U112" s="11"/>
      <c r="V112" s="11"/>
      <c r="W112" s="11"/>
      <c r="X112" s="11"/>
      <c r="Y112" s="11"/>
      <c r="Z112" s="11"/>
      <c r="AA112" s="11"/>
      <c r="AB112" s="11"/>
      <c r="AF112" t="e">
        <f t="shared" si="44"/>
        <v>#DIV/0!</v>
      </c>
      <c r="AK112" s="1"/>
      <c r="AY112" s="1"/>
    </row>
    <row r="113" spans="3:51" x14ac:dyDescent="0.25">
      <c r="C113" s="1">
        <f t="shared" ref="C113" si="58">C26</f>
        <v>2</v>
      </c>
      <c r="D113" s="11"/>
      <c r="E113" s="11"/>
      <c r="F113" s="11"/>
      <c r="G113" s="11"/>
      <c r="H113" s="11"/>
      <c r="I113" s="11"/>
      <c r="J113" s="11"/>
      <c r="K113" s="13"/>
      <c r="O113" t="e">
        <f t="shared" si="42"/>
        <v>#DIV/0!</v>
      </c>
      <c r="T113" s="1"/>
      <c r="U113" s="11"/>
      <c r="V113" s="11"/>
      <c r="W113" s="11"/>
      <c r="X113" s="11"/>
      <c r="Y113" s="11"/>
      <c r="Z113" s="11"/>
      <c r="AA113" s="11"/>
      <c r="AB113" s="11"/>
      <c r="AF113" t="e">
        <f t="shared" si="44"/>
        <v>#DIV/0!</v>
      </c>
      <c r="AK113" s="1"/>
      <c r="AY113" s="1"/>
    </row>
    <row r="114" spans="3:51" x14ac:dyDescent="0.25">
      <c r="C114" s="1">
        <f t="shared" ref="C114" si="59">C27</f>
        <v>4</v>
      </c>
      <c r="D114" s="11"/>
      <c r="E114" s="11"/>
      <c r="F114" s="11"/>
      <c r="G114" s="11"/>
      <c r="H114" s="11"/>
      <c r="I114" s="11"/>
      <c r="J114" s="11"/>
      <c r="K114" s="13"/>
      <c r="O114" t="e">
        <f t="shared" si="42"/>
        <v>#DIV/0!</v>
      </c>
      <c r="T114" s="1"/>
      <c r="U114" s="11"/>
      <c r="V114" s="11"/>
      <c r="W114" s="11"/>
      <c r="X114" s="11"/>
      <c r="Y114" s="11"/>
      <c r="Z114" s="11"/>
      <c r="AA114" s="11"/>
      <c r="AB114" s="11"/>
      <c r="AF114" t="e">
        <f t="shared" si="44"/>
        <v>#DIV/0!</v>
      </c>
      <c r="AK114" s="1"/>
      <c r="AY114" s="1"/>
    </row>
    <row r="115" spans="3:51" x14ac:dyDescent="0.25">
      <c r="C115" s="1">
        <f t="shared" ref="C115" si="60">C28</f>
        <v>6</v>
      </c>
      <c r="D115" s="11"/>
      <c r="E115" s="11"/>
      <c r="F115" s="11"/>
      <c r="G115" s="11"/>
      <c r="H115" s="11"/>
      <c r="I115" s="11"/>
      <c r="J115" s="11"/>
      <c r="K115" s="13"/>
      <c r="O115" t="e">
        <f t="shared" si="42"/>
        <v>#DIV/0!</v>
      </c>
      <c r="T115" s="1"/>
      <c r="U115" s="11"/>
      <c r="V115" s="11"/>
      <c r="W115" s="11"/>
      <c r="X115" s="11"/>
      <c r="Y115" s="11"/>
      <c r="Z115" s="11"/>
      <c r="AA115" s="11"/>
      <c r="AB115" s="11"/>
      <c r="AF115" t="e">
        <f t="shared" si="44"/>
        <v>#DIV/0!</v>
      </c>
      <c r="AK115" s="1"/>
      <c r="AY115" s="1"/>
    </row>
    <row r="116" spans="3:51" x14ac:dyDescent="0.25">
      <c r="C116" s="1">
        <f t="shared" ref="C116" si="61">C29</f>
        <v>8</v>
      </c>
      <c r="D116" s="11"/>
      <c r="E116" s="11"/>
      <c r="F116" s="11"/>
      <c r="G116" s="11"/>
      <c r="H116" s="11"/>
      <c r="I116" s="11"/>
      <c r="J116" s="11"/>
      <c r="K116" s="13"/>
      <c r="O116" t="e">
        <f t="shared" si="42"/>
        <v>#DIV/0!</v>
      </c>
      <c r="T116" s="1"/>
      <c r="U116" s="11"/>
      <c r="V116" s="11"/>
      <c r="W116" s="11"/>
      <c r="X116" s="11"/>
      <c r="Y116" s="11"/>
      <c r="Z116" s="11"/>
      <c r="AA116" s="11"/>
      <c r="AB116" s="11"/>
      <c r="AF116" t="e">
        <f t="shared" si="44"/>
        <v>#DIV/0!</v>
      </c>
      <c r="AK116" s="1"/>
      <c r="AY116" s="1"/>
    </row>
    <row r="117" spans="3:51" x14ac:dyDescent="0.25">
      <c r="C117" s="1">
        <f t="shared" ref="C117" si="62">C30</f>
        <v>10</v>
      </c>
      <c r="D117" s="11"/>
      <c r="E117" s="11"/>
      <c r="F117" s="11"/>
      <c r="G117" s="11"/>
      <c r="H117" s="11"/>
      <c r="I117" s="11"/>
      <c r="J117" s="11"/>
      <c r="K117" s="13"/>
      <c r="O117" t="e">
        <f t="shared" si="42"/>
        <v>#DIV/0!</v>
      </c>
      <c r="T117" s="1"/>
      <c r="U117" s="11"/>
      <c r="V117" s="11"/>
      <c r="W117" s="11"/>
      <c r="X117" s="11"/>
      <c r="Y117" s="11"/>
      <c r="Z117" s="11"/>
      <c r="AA117" s="11"/>
      <c r="AB117" s="11"/>
      <c r="AF117" t="e">
        <f t="shared" si="44"/>
        <v>#DIV/0!</v>
      </c>
      <c r="AK117" s="1"/>
      <c r="AY117" s="1"/>
    </row>
    <row r="118" spans="3:51" x14ac:dyDescent="0.25">
      <c r="C118" s="1">
        <f t="shared" ref="C118" si="63">C31</f>
        <v>12</v>
      </c>
      <c r="D118" s="11"/>
      <c r="E118" s="11"/>
      <c r="F118" s="11"/>
      <c r="G118" s="11"/>
      <c r="H118" s="11"/>
      <c r="I118" s="11"/>
      <c r="J118" s="11"/>
      <c r="K118" s="13"/>
      <c r="O118" t="e">
        <f t="shared" si="42"/>
        <v>#DIV/0!</v>
      </c>
      <c r="T118" s="1"/>
      <c r="U118" s="11"/>
      <c r="V118" s="11"/>
      <c r="W118" s="11"/>
      <c r="X118" s="11"/>
      <c r="Y118" s="11"/>
      <c r="Z118" s="11"/>
      <c r="AA118" s="11"/>
      <c r="AB118" s="11"/>
      <c r="AF118" t="e">
        <f t="shared" si="44"/>
        <v>#DIV/0!</v>
      </c>
      <c r="AK118" s="1"/>
      <c r="AY118" s="1"/>
    </row>
    <row r="119" spans="3:51" x14ac:dyDescent="0.25">
      <c r="C119" s="1">
        <f t="shared" ref="C119" si="64">C32</f>
        <v>14</v>
      </c>
      <c r="D119" s="11"/>
      <c r="E119" s="11"/>
      <c r="F119" s="11"/>
      <c r="G119" s="11"/>
      <c r="H119" s="11"/>
      <c r="I119" s="11"/>
      <c r="J119" s="11"/>
      <c r="K119" s="13"/>
      <c r="O119" t="e">
        <f t="shared" si="42"/>
        <v>#DIV/0!</v>
      </c>
      <c r="T119" s="1"/>
      <c r="U119" s="11"/>
      <c r="V119" s="11"/>
      <c r="W119" s="11"/>
      <c r="X119" s="11"/>
      <c r="Y119" s="11"/>
      <c r="Z119" s="11"/>
      <c r="AA119" s="11"/>
      <c r="AB119" s="11"/>
      <c r="AF119" t="e">
        <f t="shared" si="44"/>
        <v>#DIV/0!</v>
      </c>
      <c r="AK119" s="1"/>
      <c r="AY119" s="1"/>
    </row>
    <row r="120" spans="3:51" x14ac:dyDescent="0.25">
      <c r="C120" s="1">
        <f t="shared" ref="C120" si="65">C33</f>
        <v>16</v>
      </c>
      <c r="D120" s="11"/>
      <c r="E120" s="11"/>
      <c r="F120" s="11"/>
      <c r="G120" s="11"/>
      <c r="H120" s="11"/>
      <c r="I120" s="11"/>
      <c r="J120" s="11"/>
      <c r="K120" s="13"/>
      <c r="O120" t="e">
        <f t="shared" si="42"/>
        <v>#DIV/0!</v>
      </c>
      <c r="T120" s="1"/>
      <c r="U120" s="11"/>
      <c r="V120" s="11"/>
      <c r="W120" s="11"/>
      <c r="X120" s="11"/>
      <c r="Y120" s="11"/>
      <c r="Z120" s="11"/>
      <c r="AA120" s="11"/>
      <c r="AB120" s="11"/>
      <c r="AF120" t="e">
        <f t="shared" si="44"/>
        <v>#DIV/0!</v>
      </c>
      <c r="AK120" s="1"/>
      <c r="AY120" s="1"/>
    </row>
    <row r="121" spans="3:51" x14ac:dyDescent="0.25">
      <c r="C121" s="1">
        <f t="shared" ref="C121" si="66">C34</f>
        <v>18</v>
      </c>
      <c r="D121" s="11"/>
      <c r="E121" s="11"/>
      <c r="F121" s="11"/>
      <c r="G121" s="11"/>
      <c r="H121" s="11"/>
      <c r="I121" s="11"/>
      <c r="J121" s="11"/>
      <c r="K121" s="13"/>
      <c r="O121" t="e">
        <f t="shared" si="42"/>
        <v>#DIV/0!</v>
      </c>
      <c r="T121" s="1"/>
      <c r="U121" s="11"/>
      <c r="V121" s="11"/>
      <c r="W121" s="11"/>
      <c r="X121" s="11"/>
      <c r="Y121" s="11"/>
      <c r="Z121" s="11"/>
      <c r="AA121" s="11"/>
      <c r="AB121" s="11"/>
      <c r="AF121" t="e">
        <f t="shared" si="44"/>
        <v>#DIV/0!</v>
      </c>
      <c r="AK121" s="1"/>
      <c r="AY121" s="1"/>
    </row>
    <row r="122" spans="3:51" x14ac:dyDescent="0.25">
      <c r="C122" s="1">
        <f t="shared" ref="C122" si="67">C35</f>
        <v>20</v>
      </c>
      <c r="D122" s="11"/>
      <c r="E122" s="11"/>
      <c r="F122" s="11"/>
      <c r="G122" s="11"/>
      <c r="H122" s="11"/>
      <c r="I122" s="11"/>
      <c r="J122" s="11"/>
      <c r="K122" s="13"/>
      <c r="O122" t="e">
        <f t="shared" si="42"/>
        <v>#DIV/0!</v>
      </c>
      <c r="T122" s="1"/>
      <c r="U122" s="11"/>
      <c r="V122" s="11"/>
      <c r="W122" s="11"/>
      <c r="X122" s="11"/>
      <c r="Y122" s="11"/>
      <c r="Z122" s="11"/>
      <c r="AA122" s="11"/>
      <c r="AB122" s="11"/>
      <c r="AF122" t="e">
        <f t="shared" si="44"/>
        <v>#DIV/0!</v>
      </c>
      <c r="AK122" s="1"/>
      <c r="AY122" s="1"/>
    </row>
    <row r="123" spans="3:51" x14ac:dyDescent="0.25">
      <c r="C123" s="1">
        <f t="shared" ref="C123" si="68">C36</f>
        <v>22</v>
      </c>
      <c r="D123" s="11"/>
      <c r="E123" s="11"/>
      <c r="F123" s="11"/>
      <c r="G123" s="11"/>
      <c r="H123" s="11"/>
      <c r="I123" s="11"/>
      <c r="J123" s="11"/>
      <c r="K123" s="13"/>
      <c r="O123" t="e">
        <f t="shared" si="42"/>
        <v>#DIV/0!</v>
      </c>
      <c r="U123" s="11"/>
      <c r="V123" s="11"/>
      <c r="W123" s="11"/>
      <c r="X123" s="11"/>
      <c r="Y123" s="11"/>
      <c r="Z123" s="11"/>
      <c r="AA123" s="11"/>
      <c r="AB123" s="11"/>
      <c r="AF123" t="e">
        <f t="shared" si="44"/>
        <v>#DIV/0!</v>
      </c>
    </row>
    <row r="124" spans="3:51" x14ac:dyDescent="0.25">
      <c r="C124" s="1">
        <f t="shared" ref="C124" si="69">C37</f>
        <v>24</v>
      </c>
      <c r="D124" s="11"/>
      <c r="E124" s="11"/>
      <c r="F124" s="11"/>
      <c r="G124" s="11"/>
      <c r="H124" s="11"/>
      <c r="I124" s="11"/>
      <c r="J124" s="11"/>
      <c r="K124" s="13"/>
      <c r="O124" t="e">
        <f t="shared" si="42"/>
        <v>#DIV/0!</v>
      </c>
      <c r="U124" s="11"/>
      <c r="V124" s="11"/>
      <c r="W124" s="11"/>
      <c r="X124" s="11"/>
      <c r="Y124" s="11"/>
      <c r="Z124" s="11"/>
      <c r="AA124" s="11"/>
      <c r="AB124" s="11"/>
      <c r="AF124" t="e">
        <f t="shared" si="44"/>
        <v>#DIV/0!</v>
      </c>
    </row>
    <row r="125" spans="3:51" x14ac:dyDescent="0.25">
      <c r="C125" s="1">
        <f>C38</f>
        <v>26</v>
      </c>
      <c r="D125" s="11"/>
      <c r="E125" s="11"/>
      <c r="F125" s="11"/>
      <c r="G125" s="11"/>
      <c r="H125" s="11"/>
      <c r="I125" s="11"/>
      <c r="J125" s="11"/>
      <c r="K125" s="13"/>
      <c r="O125" t="e">
        <f t="shared" si="42"/>
        <v>#DIV/0!</v>
      </c>
      <c r="U125" s="11"/>
      <c r="V125" s="11"/>
      <c r="W125" s="11"/>
      <c r="X125" s="11"/>
      <c r="Y125" s="11"/>
      <c r="Z125" s="11"/>
      <c r="AA125" s="11"/>
      <c r="AB125" s="11"/>
      <c r="AF125" t="e">
        <f t="shared" si="44"/>
        <v>#DIV/0!</v>
      </c>
    </row>
    <row r="126" spans="3:51" x14ac:dyDescent="0.25">
      <c r="C126" s="1">
        <f>C39</f>
        <v>28</v>
      </c>
      <c r="D126" s="11"/>
      <c r="E126" s="11"/>
      <c r="F126" s="11"/>
      <c r="G126" s="11"/>
      <c r="H126" s="11"/>
      <c r="I126" s="11"/>
      <c r="J126" s="11"/>
      <c r="K126" s="13"/>
      <c r="O126" t="e">
        <f t="shared" si="42"/>
        <v>#DIV/0!</v>
      </c>
      <c r="U126" s="11"/>
      <c r="V126" s="11"/>
      <c r="W126" s="11"/>
      <c r="X126" s="11"/>
      <c r="Y126" s="11"/>
      <c r="Z126" s="11"/>
      <c r="AA126" s="11"/>
      <c r="AB126" s="11"/>
      <c r="AF126" t="e">
        <f t="shared" si="44"/>
        <v>#DIV/0!</v>
      </c>
    </row>
    <row r="133" spans="57:58" x14ac:dyDescent="0.25">
      <c r="BE133" t="s">
        <v>56</v>
      </c>
    </row>
    <row r="135" spans="57:58" x14ac:dyDescent="0.25">
      <c r="BE135" t="s">
        <v>54</v>
      </c>
    </row>
    <row r="137" spans="57:58" x14ac:dyDescent="0.25">
      <c r="BE137" t="s">
        <v>30</v>
      </c>
      <c r="BF137" t="s">
        <v>55</v>
      </c>
    </row>
    <row r="138" spans="57:58" x14ac:dyDescent="0.25">
      <c r="BE138">
        <v>5</v>
      </c>
      <c r="BF138">
        <v>-32.71</v>
      </c>
    </row>
    <row r="139" spans="57:58" x14ac:dyDescent="0.25">
      <c r="BE139">
        <v>7.5</v>
      </c>
      <c r="BF139">
        <v>-18.43</v>
      </c>
    </row>
    <row r="140" spans="57:58" x14ac:dyDescent="0.25">
      <c r="BE140">
        <v>10</v>
      </c>
      <c r="BF140">
        <v>-10.11</v>
      </c>
    </row>
    <row r="141" spans="57:58" x14ac:dyDescent="0.25">
      <c r="BE141">
        <v>12.5</v>
      </c>
      <c r="BF141">
        <v>-5.3849999999999998</v>
      </c>
    </row>
    <row r="142" spans="57:58" x14ac:dyDescent="0.25">
      <c r="BE142">
        <v>15</v>
      </c>
      <c r="BF142">
        <v>-2.5510000000000002</v>
      </c>
    </row>
    <row r="143" spans="57:58" x14ac:dyDescent="0.25">
      <c r="BE143">
        <v>17.5</v>
      </c>
      <c r="BF143">
        <v>-1.2589999999999999</v>
      </c>
    </row>
    <row r="144" spans="57:58" x14ac:dyDescent="0.25">
      <c r="BE144">
        <v>20</v>
      </c>
      <c r="BF144">
        <v>-0.67649999999999999</v>
      </c>
    </row>
    <row r="145" spans="57:58" x14ac:dyDescent="0.25">
      <c r="BE145">
        <v>30</v>
      </c>
      <c r="BF145">
        <v>-6.6870000000000002E-3</v>
      </c>
    </row>
    <row r="146" spans="57:58" x14ac:dyDescent="0.25">
      <c r="BE146">
        <v>40</v>
      </c>
      <c r="BF146">
        <v>3.0980000000000001E-2</v>
      </c>
    </row>
    <row r="147" spans="57:58" x14ac:dyDescent="0.25">
      <c r="BE147">
        <v>50</v>
      </c>
      <c r="BF147">
        <v>-1.2149999999999999E-2</v>
      </c>
    </row>
    <row r="161" spans="3:17" x14ac:dyDescent="0.25">
      <c r="C161" t="s">
        <v>27</v>
      </c>
    </row>
    <row r="162" spans="3:17" x14ac:dyDescent="0.25">
      <c r="E162" t="s">
        <v>34</v>
      </c>
      <c r="N162" t="s">
        <v>31</v>
      </c>
    </row>
    <row r="165" spans="3:17" x14ac:dyDescent="0.25">
      <c r="E165" t="s">
        <v>28</v>
      </c>
      <c r="N165" t="s">
        <v>28</v>
      </c>
    </row>
    <row r="166" spans="3:17" x14ac:dyDescent="0.25">
      <c r="C166" t="s">
        <v>8</v>
      </c>
      <c r="D166" t="s">
        <v>0</v>
      </c>
      <c r="E166" t="s">
        <v>29</v>
      </c>
      <c r="F166" t="s">
        <v>26</v>
      </c>
      <c r="G166" t="s">
        <v>61</v>
      </c>
      <c r="H166" t="s">
        <v>32</v>
      </c>
      <c r="N166" t="s">
        <v>29</v>
      </c>
      <c r="O166" t="s">
        <v>26</v>
      </c>
      <c r="P166" t="s">
        <v>62</v>
      </c>
      <c r="Q166" t="s">
        <v>33</v>
      </c>
    </row>
    <row r="167" spans="3:17" x14ac:dyDescent="0.25">
      <c r="C167">
        <f>C11</f>
        <v>-28</v>
      </c>
      <c r="D167" s="11">
        <v>1</v>
      </c>
      <c r="E167" s="11"/>
      <c r="F167" s="11"/>
      <c r="G167" s="11"/>
      <c r="H167" s="6" t="e">
        <f>E167/F167</f>
        <v>#DIV/0!</v>
      </c>
      <c r="N167" s="11"/>
      <c r="O167" s="11"/>
      <c r="P167" s="11"/>
      <c r="Q167" s="6" t="e">
        <f>N167/O167</f>
        <v>#DIV/0!</v>
      </c>
    </row>
    <row r="168" spans="3:17" x14ac:dyDescent="0.25">
      <c r="C168">
        <f t="shared" ref="C168" si="70">C12</f>
        <v>-26</v>
      </c>
      <c r="D168" s="11">
        <v>2</v>
      </c>
      <c r="E168" s="11"/>
      <c r="F168" s="11"/>
      <c r="G168" s="11"/>
      <c r="H168" s="6" t="e">
        <f t="shared" ref="H168:H195" si="71">E168/F168</f>
        <v>#DIV/0!</v>
      </c>
      <c r="N168" s="11"/>
      <c r="O168" s="11"/>
      <c r="P168" s="11"/>
      <c r="Q168" s="6" t="e">
        <f t="shared" ref="Q168:Q195" si="72">N168/O168</f>
        <v>#DIV/0!</v>
      </c>
    </row>
    <row r="169" spans="3:17" x14ac:dyDescent="0.25">
      <c r="C169">
        <f t="shared" ref="C169" si="73">C13</f>
        <v>-24</v>
      </c>
      <c r="D169" s="11">
        <v>3</v>
      </c>
      <c r="E169" s="11"/>
      <c r="F169" s="11"/>
      <c r="G169" s="11"/>
      <c r="H169" s="6" t="e">
        <f t="shared" si="71"/>
        <v>#DIV/0!</v>
      </c>
      <c r="N169" s="11"/>
      <c r="O169" s="11"/>
      <c r="P169" s="11"/>
      <c r="Q169" s="6" t="e">
        <f t="shared" si="72"/>
        <v>#DIV/0!</v>
      </c>
    </row>
    <row r="170" spans="3:17" x14ac:dyDescent="0.25">
      <c r="C170">
        <f t="shared" ref="C170" si="74">C14</f>
        <v>-22</v>
      </c>
      <c r="D170" s="11">
        <v>4</v>
      </c>
      <c r="E170" s="11"/>
      <c r="F170" s="11"/>
      <c r="G170" s="11"/>
      <c r="H170" s="6" t="e">
        <f t="shared" si="71"/>
        <v>#DIV/0!</v>
      </c>
      <c r="N170" s="11"/>
      <c r="O170" s="11"/>
      <c r="P170" s="11"/>
      <c r="Q170" s="6" t="e">
        <f t="shared" si="72"/>
        <v>#DIV/0!</v>
      </c>
    </row>
    <row r="171" spans="3:17" x14ac:dyDescent="0.25">
      <c r="C171">
        <f t="shared" ref="C171" si="75">C15</f>
        <v>-20</v>
      </c>
      <c r="D171" s="11">
        <v>5</v>
      </c>
      <c r="E171" s="11"/>
      <c r="F171" s="11"/>
      <c r="G171" s="11"/>
      <c r="H171" s="6" t="e">
        <f t="shared" si="71"/>
        <v>#DIV/0!</v>
      </c>
      <c r="N171" s="11"/>
      <c r="O171" s="11"/>
      <c r="P171" s="11"/>
      <c r="Q171" s="6" t="e">
        <f t="shared" si="72"/>
        <v>#DIV/0!</v>
      </c>
    </row>
    <row r="172" spans="3:17" x14ac:dyDescent="0.25">
      <c r="C172">
        <f t="shared" ref="C172" si="76">C16</f>
        <v>-18</v>
      </c>
      <c r="D172" s="11">
        <v>6</v>
      </c>
      <c r="E172" s="11"/>
      <c r="F172" s="11"/>
      <c r="G172" s="11"/>
      <c r="H172" s="6" t="e">
        <f t="shared" si="71"/>
        <v>#DIV/0!</v>
      </c>
      <c r="N172" s="11"/>
      <c r="O172" s="11"/>
      <c r="P172" s="11"/>
      <c r="Q172" s="6" t="e">
        <f t="shared" si="72"/>
        <v>#DIV/0!</v>
      </c>
    </row>
    <row r="173" spans="3:17" x14ac:dyDescent="0.25">
      <c r="C173">
        <f t="shared" ref="C173" si="77">C17</f>
        <v>-16</v>
      </c>
      <c r="D173" s="11">
        <v>7</v>
      </c>
      <c r="E173" s="11"/>
      <c r="F173" s="11"/>
      <c r="G173" s="11"/>
      <c r="H173" s="6" t="e">
        <f>E173/F173</f>
        <v>#DIV/0!</v>
      </c>
      <c r="N173" s="11"/>
      <c r="O173" s="11"/>
      <c r="P173" s="11"/>
      <c r="Q173" s="6" t="e">
        <f t="shared" si="72"/>
        <v>#DIV/0!</v>
      </c>
    </row>
    <row r="174" spans="3:17" x14ac:dyDescent="0.25">
      <c r="C174">
        <f t="shared" ref="C174" si="78">C18</f>
        <v>-14</v>
      </c>
      <c r="D174" s="11">
        <v>8</v>
      </c>
      <c r="E174" s="11"/>
      <c r="F174" s="11"/>
      <c r="G174" s="11"/>
      <c r="H174" s="6" t="e">
        <f t="shared" si="71"/>
        <v>#DIV/0!</v>
      </c>
      <c r="N174" s="11"/>
      <c r="O174" s="11"/>
      <c r="P174" s="11"/>
      <c r="Q174" s="6" t="e">
        <f t="shared" si="72"/>
        <v>#DIV/0!</v>
      </c>
    </row>
    <row r="175" spans="3:17" x14ac:dyDescent="0.25">
      <c r="C175">
        <f t="shared" ref="C175" si="79">C19</f>
        <v>-12</v>
      </c>
      <c r="D175" s="11">
        <v>9</v>
      </c>
      <c r="E175" s="11"/>
      <c r="F175" s="11"/>
      <c r="G175" s="11"/>
      <c r="H175" s="6" t="e">
        <f>E175/F175</f>
        <v>#DIV/0!</v>
      </c>
      <c r="N175" s="11"/>
      <c r="O175" s="11"/>
      <c r="P175" s="11"/>
      <c r="Q175" s="6" t="e">
        <f t="shared" si="72"/>
        <v>#DIV/0!</v>
      </c>
    </row>
    <row r="176" spans="3:17" x14ac:dyDescent="0.25">
      <c r="C176">
        <f t="shared" ref="C176" si="80">C20</f>
        <v>-10</v>
      </c>
      <c r="D176" s="11">
        <v>10</v>
      </c>
      <c r="E176" s="11"/>
      <c r="F176" s="11"/>
      <c r="G176" s="11"/>
      <c r="H176" s="6" t="e">
        <f t="shared" si="71"/>
        <v>#DIV/0!</v>
      </c>
      <c r="N176" s="11"/>
      <c r="O176" s="11"/>
      <c r="P176" s="11"/>
      <c r="Q176" s="6" t="e">
        <f t="shared" si="72"/>
        <v>#DIV/0!</v>
      </c>
    </row>
    <row r="177" spans="3:17" x14ac:dyDescent="0.25">
      <c r="C177">
        <f t="shared" ref="C177" si="81">C21</f>
        <v>-8</v>
      </c>
      <c r="D177" s="11">
        <v>11</v>
      </c>
      <c r="E177" s="11"/>
      <c r="F177" s="11"/>
      <c r="G177" s="11"/>
      <c r="H177" s="6" t="e">
        <f t="shared" si="71"/>
        <v>#DIV/0!</v>
      </c>
      <c r="N177" s="11"/>
      <c r="O177" s="11"/>
      <c r="P177" s="11"/>
      <c r="Q177" s="6" t="e">
        <f t="shared" si="72"/>
        <v>#DIV/0!</v>
      </c>
    </row>
    <row r="178" spans="3:17" x14ac:dyDescent="0.25">
      <c r="C178">
        <f t="shared" ref="C178" si="82">C22</f>
        <v>-6</v>
      </c>
      <c r="D178" s="11">
        <v>12</v>
      </c>
      <c r="E178" s="11"/>
      <c r="F178" s="11"/>
      <c r="G178" s="11"/>
      <c r="H178" s="6" t="e">
        <f t="shared" si="71"/>
        <v>#DIV/0!</v>
      </c>
      <c r="N178" s="11"/>
      <c r="O178" s="11"/>
      <c r="P178" s="11"/>
      <c r="Q178" s="6" t="e">
        <f t="shared" si="72"/>
        <v>#DIV/0!</v>
      </c>
    </row>
    <row r="179" spans="3:17" x14ac:dyDescent="0.25">
      <c r="C179">
        <f t="shared" ref="C179" si="83">C23</f>
        <v>-4</v>
      </c>
      <c r="D179" s="11">
        <v>13</v>
      </c>
      <c r="E179" s="11"/>
      <c r="F179" s="11"/>
      <c r="G179" s="11"/>
      <c r="H179" s="6" t="e">
        <f t="shared" si="71"/>
        <v>#DIV/0!</v>
      </c>
      <c r="N179" s="11"/>
      <c r="O179" s="11"/>
      <c r="P179" s="11"/>
      <c r="Q179" s="6" t="e">
        <f t="shared" si="72"/>
        <v>#DIV/0!</v>
      </c>
    </row>
    <row r="180" spans="3:17" x14ac:dyDescent="0.25">
      <c r="C180">
        <f t="shared" ref="C180" si="84">C24</f>
        <v>-2</v>
      </c>
      <c r="D180" s="11">
        <v>14</v>
      </c>
      <c r="E180" s="11"/>
      <c r="F180" s="11"/>
      <c r="G180" s="11"/>
      <c r="H180" s="6" t="e">
        <f t="shared" si="71"/>
        <v>#DIV/0!</v>
      </c>
      <c r="N180" s="11"/>
      <c r="O180" s="11"/>
      <c r="P180" s="11"/>
      <c r="Q180" s="6" t="e">
        <f t="shared" si="72"/>
        <v>#DIV/0!</v>
      </c>
    </row>
    <row r="181" spans="3:17" x14ac:dyDescent="0.25">
      <c r="C181">
        <f t="shared" ref="C181" si="85">C25</f>
        <v>0</v>
      </c>
      <c r="D181" s="11">
        <v>15</v>
      </c>
      <c r="E181" s="11"/>
      <c r="F181" s="11"/>
      <c r="G181" s="11"/>
      <c r="H181" s="6" t="e">
        <f t="shared" si="71"/>
        <v>#DIV/0!</v>
      </c>
      <c r="N181" s="11"/>
      <c r="O181" s="11"/>
      <c r="P181" s="11"/>
      <c r="Q181" s="6" t="e">
        <f t="shared" si="72"/>
        <v>#DIV/0!</v>
      </c>
    </row>
    <row r="182" spans="3:17" x14ac:dyDescent="0.25">
      <c r="C182">
        <f t="shared" ref="C182" si="86">C26</f>
        <v>2</v>
      </c>
      <c r="D182" s="11">
        <v>16</v>
      </c>
      <c r="E182" s="11"/>
      <c r="F182" s="11"/>
      <c r="G182" s="11"/>
      <c r="H182" s="6" t="e">
        <f t="shared" si="71"/>
        <v>#DIV/0!</v>
      </c>
      <c r="N182" s="11"/>
      <c r="O182" s="11"/>
      <c r="P182" s="11"/>
      <c r="Q182" s="6" t="e">
        <f t="shared" si="72"/>
        <v>#DIV/0!</v>
      </c>
    </row>
    <row r="183" spans="3:17" x14ac:dyDescent="0.25">
      <c r="C183">
        <f t="shared" ref="C183" si="87">C27</f>
        <v>4</v>
      </c>
      <c r="D183" s="11">
        <v>17</v>
      </c>
      <c r="E183" s="11"/>
      <c r="F183" s="11"/>
      <c r="G183" s="11"/>
      <c r="H183" s="6" t="e">
        <f t="shared" si="71"/>
        <v>#DIV/0!</v>
      </c>
      <c r="N183" s="11"/>
      <c r="O183" s="11"/>
      <c r="P183" s="11"/>
      <c r="Q183" s="6" t="e">
        <f t="shared" si="72"/>
        <v>#DIV/0!</v>
      </c>
    </row>
    <row r="184" spans="3:17" x14ac:dyDescent="0.25">
      <c r="C184">
        <f t="shared" ref="C184" si="88">C28</f>
        <v>6</v>
      </c>
      <c r="D184" s="11">
        <v>18</v>
      </c>
      <c r="E184" s="11"/>
      <c r="F184" s="11"/>
      <c r="G184" s="11"/>
      <c r="H184" s="6" t="e">
        <f t="shared" si="71"/>
        <v>#DIV/0!</v>
      </c>
      <c r="N184" s="11"/>
      <c r="O184" s="11"/>
      <c r="P184" s="11"/>
      <c r="Q184" s="6" t="e">
        <f t="shared" si="72"/>
        <v>#DIV/0!</v>
      </c>
    </row>
    <row r="185" spans="3:17" x14ac:dyDescent="0.25">
      <c r="C185">
        <f t="shared" ref="C185" si="89">C29</f>
        <v>8</v>
      </c>
      <c r="D185" s="11">
        <v>19</v>
      </c>
      <c r="E185" s="11"/>
      <c r="F185" s="11"/>
      <c r="G185" s="11"/>
      <c r="H185" s="6" t="e">
        <f t="shared" si="71"/>
        <v>#DIV/0!</v>
      </c>
      <c r="N185" s="11"/>
      <c r="O185" s="11"/>
      <c r="P185" s="11"/>
      <c r="Q185" s="6" t="e">
        <f t="shared" si="72"/>
        <v>#DIV/0!</v>
      </c>
    </row>
    <row r="186" spans="3:17" x14ac:dyDescent="0.25">
      <c r="C186">
        <f t="shared" ref="C186" si="90">C30</f>
        <v>10</v>
      </c>
      <c r="D186" s="11">
        <v>20</v>
      </c>
      <c r="E186" s="11"/>
      <c r="F186" s="11"/>
      <c r="G186" s="11"/>
      <c r="H186" s="6" t="e">
        <f t="shared" si="71"/>
        <v>#DIV/0!</v>
      </c>
      <c r="N186" s="11"/>
      <c r="O186" s="11"/>
      <c r="P186" s="11"/>
      <c r="Q186" s="6" t="e">
        <f t="shared" si="72"/>
        <v>#DIV/0!</v>
      </c>
    </row>
    <row r="187" spans="3:17" x14ac:dyDescent="0.25">
      <c r="C187">
        <f t="shared" ref="C187" si="91">C31</f>
        <v>12</v>
      </c>
      <c r="D187" s="11">
        <v>21</v>
      </c>
      <c r="E187" s="11"/>
      <c r="F187" s="11"/>
      <c r="G187" s="11"/>
      <c r="H187" s="6" t="e">
        <f t="shared" si="71"/>
        <v>#DIV/0!</v>
      </c>
      <c r="N187" s="11"/>
      <c r="O187" s="11"/>
      <c r="P187" s="11"/>
      <c r="Q187" s="6" t="e">
        <f t="shared" si="72"/>
        <v>#DIV/0!</v>
      </c>
    </row>
    <row r="188" spans="3:17" x14ac:dyDescent="0.25">
      <c r="C188">
        <f t="shared" ref="C188" si="92">C32</f>
        <v>14</v>
      </c>
      <c r="D188" s="11">
        <v>22</v>
      </c>
      <c r="E188" s="11"/>
      <c r="F188" s="11"/>
      <c r="G188" s="11"/>
      <c r="H188" s="6" t="e">
        <f t="shared" si="71"/>
        <v>#DIV/0!</v>
      </c>
      <c r="N188" s="11"/>
      <c r="O188" s="11"/>
      <c r="P188" s="11"/>
      <c r="Q188" s="6" t="e">
        <f t="shared" si="72"/>
        <v>#DIV/0!</v>
      </c>
    </row>
    <row r="189" spans="3:17" x14ac:dyDescent="0.25">
      <c r="C189">
        <f t="shared" ref="C189" si="93">C33</f>
        <v>16</v>
      </c>
      <c r="D189" s="11">
        <v>23</v>
      </c>
      <c r="E189" s="11"/>
      <c r="F189" s="11"/>
      <c r="G189" s="11"/>
      <c r="H189" s="6" t="e">
        <f t="shared" si="71"/>
        <v>#DIV/0!</v>
      </c>
      <c r="N189" s="11"/>
      <c r="O189" s="11"/>
      <c r="P189" s="11"/>
      <c r="Q189" s="6" t="e">
        <f t="shared" si="72"/>
        <v>#DIV/0!</v>
      </c>
    </row>
    <row r="190" spans="3:17" x14ac:dyDescent="0.25">
      <c r="C190">
        <f t="shared" ref="C190" si="94">C34</f>
        <v>18</v>
      </c>
      <c r="D190" s="11">
        <v>24</v>
      </c>
      <c r="E190" s="11"/>
      <c r="F190" s="11"/>
      <c r="G190" s="11"/>
      <c r="H190" s="6" t="e">
        <f t="shared" si="71"/>
        <v>#DIV/0!</v>
      </c>
      <c r="N190" s="11"/>
      <c r="O190" s="11"/>
      <c r="P190" s="11"/>
      <c r="Q190" s="6" t="e">
        <f t="shared" si="72"/>
        <v>#DIV/0!</v>
      </c>
    </row>
    <row r="191" spans="3:17" x14ac:dyDescent="0.25">
      <c r="C191">
        <f t="shared" ref="C191" si="95">C35</f>
        <v>20</v>
      </c>
      <c r="D191" s="11">
        <v>25</v>
      </c>
      <c r="E191" s="11"/>
      <c r="F191" s="11"/>
      <c r="G191" s="11"/>
      <c r="H191" s="6" t="e">
        <f t="shared" si="71"/>
        <v>#DIV/0!</v>
      </c>
      <c r="N191" s="11"/>
      <c r="O191" s="11"/>
      <c r="P191" s="11"/>
      <c r="Q191" s="6" t="e">
        <f t="shared" si="72"/>
        <v>#DIV/0!</v>
      </c>
    </row>
    <row r="192" spans="3:17" x14ac:dyDescent="0.25">
      <c r="C192">
        <f t="shared" ref="C192" si="96">C36</f>
        <v>22</v>
      </c>
      <c r="D192" s="11">
        <v>26</v>
      </c>
      <c r="E192" s="11"/>
      <c r="F192" s="11"/>
      <c r="G192" s="11"/>
      <c r="H192" s="6" t="e">
        <f t="shared" si="71"/>
        <v>#DIV/0!</v>
      </c>
      <c r="N192" s="11"/>
      <c r="O192" s="11"/>
      <c r="P192" s="11"/>
      <c r="Q192" s="6" t="e">
        <f t="shared" si="72"/>
        <v>#DIV/0!</v>
      </c>
    </row>
    <row r="193" spans="3:17" x14ac:dyDescent="0.25">
      <c r="C193">
        <f t="shared" ref="C193" si="97">C37</f>
        <v>24</v>
      </c>
      <c r="D193" s="11">
        <v>27</v>
      </c>
      <c r="E193" s="11"/>
      <c r="F193" s="11"/>
      <c r="G193" s="11"/>
      <c r="H193" s="6" t="e">
        <f t="shared" si="71"/>
        <v>#DIV/0!</v>
      </c>
      <c r="N193" s="11"/>
      <c r="O193" s="11"/>
      <c r="P193" s="11"/>
      <c r="Q193" s="6" t="e">
        <f t="shared" si="72"/>
        <v>#DIV/0!</v>
      </c>
    </row>
    <row r="194" spans="3:17" x14ac:dyDescent="0.25">
      <c r="C194">
        <f t="shared" ref="C194" si="98">C38</f>
        <v>26</v>
      </c>
      <c r="D194" s="11">
        <v>28</v>
      </c>
      <c r="E194" s="11"/>
      <c r="F194" s="11"/>
      <c r="G194" s="11"/>
      <c r="H194" s="6" t="e">
        <f t="shared" si="71"/>
        <v>#DIV/0!</v>
      </c>
      <c r="N194" s="11"/>
      <c r="O194" s="11"/>
      <c r="P194" s="11"/>
      <c r="Q194" s="6" t="e">
        <f t="shared" si="72"/>
        <v>#DIV/0!</v>
      </c>
    </row>
    <row r="195" spans="3:17" x14ac:dyDescent="0.25">
      <c r="C195">
        <f t="shared" ref="C195" si="99">C39</f>
        <v>28</v>
      </c>
      <c r="D195" s="11">
        <v>29</v>
      </c>
      <c r="E195" s="11"/>
      <c r="F195" s="11"/>
      <c r="G195" s="11"/>
      <c r="H195" s="6" t="e">
        <f t="shared" si="71"/>
        <v>#DIV/0!</v>
      </c>
      <c r="N195" s="11"/>
      <c r="O195" s="11"/>
      <c r="P195" s="11"/>
      <c r="Q195" s="6" t="e">
        <f t="shared" si="72"/>
        <v>#DIV/0!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20210223_NoInterp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tlche</dc:creator>
  <cp:lastModifiedBy>tlchenev</cp:lastModifiedBy>
  <dcterms:created xsi:type="dcterms:W3CDTF">2020-11-02T15:46:22Z</dcterms:created>
  <dcterms:modified xsi:type="dcterms:W3CDTF">2022-03-24T19:24:04Z</dcterms:modified>
</cp:coreProperties>
</file>