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WUSTL_Data\ROIs\UM_ROIs\"/>
    </mc:Choice>
  </mc:AlternateContent>
  <xr:revisionPtr revIDLastSave="0" documentId="13_ncr:1_{92AB02EC-9A09-4B66-A540-BC11453FDC39}" xr6:coauthVersionLast="47" xr6:coauthVersionMax="47" xr10:uidLastSave="{00000000-0000-0000-0000-000000000000}"/>
  <bookViews>
    <workbookView xWindow="3570" yWindow="1125" windowWidth="24195" windowHeight="1350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12" i="3" l="1"/>
  <c r="P112" i="3"/>
  <c r="AG74" i="3"/>
  <c r="P74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E34" i="3"/>
  <c r="AD34" i="3"/>
  <c r="AF34" i="3" s="1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F35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AF8" i="3" s="1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91" i="3"/>
  <c r="P35" i="3"/>
  <c r="AG35" i="3"/>
  <c r="C192" i="3"/>
  <c r="P36" i="3"/>
  <c r="AG36" i="3"/>
  <c r="C193" i="3"/>
  <c r="P37" i="3"/>
  <c r="AG37" i="3"/>
  <c r="C194" i="3"/>
  <c r="AG38" i="3"/>
  <c r="P38" i="3"/>
  <c r="C167" i="3"/>
  <c r="P11" i="3"/>
  <c r="AG11" i="3"/>
  <c r="C195" i="3"/>
  <c r="AG39" i="3"/>
  <c r="P39" i="3"/>
  <c r="C169" i="3"/>
  <c r="P13" i="3"/>
  <c r="AG13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<sst xmlns="http://schemas.openxmlformats.org/spreadsheetml/2006/main" count="240" uniqueCount="63">
  <si>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</si>
  <si>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</si>
  <si>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</si>
  <si>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</si>
  <si>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</si>
  <si>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</si>
  <si>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</si>
  <si>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</si>
  <si>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</si>
  <si>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</si>
  <si>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</si>
  <si>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</si>
  <si>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</si>
  <si>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</si>
  <si>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</si>
  <si>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</si>
  <si>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</si>
  <si>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</si>
  <si>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</si>
  <si>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</si>
  <si>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</si>
  <si>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</si>
  <si>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</si>
  <si>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</si>
  <si>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</si>
  <si>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</si>
  <si>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</si>
  <si>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</si>
  <si>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</si>
  <si>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</si>
  <si>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</si>
  <si>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</si>
  <si>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</si>
  <si>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</si>
  <si>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</si>
  <si>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</si>
  <si>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</si>
  <si>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</si>
  <si>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</si>
  <si>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</si>
  <si>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</si>
  <si>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</si>
  <si>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</si>
  <si>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</si>
  <si>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</si>
  <si>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</si>
  <si>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</si>
  <si>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</si>
  <si>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</si>
  <si>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</si>
  <si>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</si>
  <si>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</si>
  <si>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</si>
  <si>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</si>
  <si>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</si>
  <si>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</si>
  <si>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</si>
  <si>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</si>
  <si>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</si>
  <si>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</si>
  <si>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</si>
  <si>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L:\BRoss_Lab\MF_CIRP_Subgroups\IADP_WG_TCONS\DWIphantomRoundRobin\WUSTL_Data\ScannerNative_Format\Bruker_9.4T\Bruker_9.4T_Session2_20210729_InDropBox\Processed2DSEQData</t>
  </si>
  <si>
    <t>Session2_DWI_scan1_DWI_T2w-label.mhd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</si>
</sst>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  <xf numFmtId="11" fontId="0" fillId="7" borderId="0" xfId="0" applyNumberFormat="1" applyFill="1"/>
    <xf numFmtId="164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WUSTL</a:t>
            </a:r>
            <a:r>
              <a:rPr lang="en-US" baseline="0"/>
              <a:t> 9.4T </a:t>
            </a:r>
            <a:r>
              <a:rPr lang="en-US"/>
              <a:t>Bruker</a:t>
            </a:r>
            <a:r>
              <a:rPr lang="en-US" baseline="0"/>
              <a:t> </a:t>
            </a:r>
            <a:r>
              <a:rPr lang="en-US"/>
              <a:t>ADC SE DAY2 Pass 1 </a:t>
            </a:r>
          </a:p>
        </c:rich>
      </c:tx>
      <c:layout>
        <c:manualLayout>
          <c:xMode val="edge"/>
          <c:yMode val="edge"/>
          <c:x val="2.7203384418224008E-3"/>
          <c:y val="1.42857035727757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5.9678811363177243E-2"/>
                  <c:y val="-0.4908938950926921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1.0228044241700001</c:v>
                </c:pt>
                <c:pt idx="2">
                  <c:v>1.0454366020100001</c:v>
                </c:pt>
                <c:pt idx="3">
                  <c:v>1.0630867206100001</c:v>
                </c:pt>
                <c:pt idx="4">
                  <c:v>1.0774134145300001</c:v>
                </c:pt>
                <c:pt idx="5">
                  <c:v>1.0922217626199999</c:v>
                </c:pt>
                <c:pt idx="6">
                  <c:v>1.09799770982</c:v>
                </c:pt>
                <c:pt idx="7">
                  <c:v>1.1067757092299999</c:v>
                </c:pt>
                <c:pt idx="8">
                  <c:v>1.1073304578400001</c:v>
                </c:pt>
                <c:pt idx="9">
                  <c:v>1.1189007875999999</c:v>
                </c:pt>
                <c:pt idx="10">
                  <c:v>1.1167872023600001</c:v>
                </c:pt>
                <c:pt idx="11">
                  <c:v>1.12441436768</c:v>
                </c:pt>
                <c:pt idx="12">
                  <c:v>1.11961908434</c:v>
                </c:pt>
                <c:pt idx="13">
                  <c:v>1.1283323858300001</c:v>
                </c:pt>
                <c:pt idx="14">
                  <c:v>1.1190916827099999</c:v>
                </c:pt>
                <c:pt idx="15">
                  <c:v>1.12928810596</c:v>
                </c:pt>
                <c:pt idx="16">
                  <c:v>1.1221745801</c:v>
                </c:pt>
                <c:pt idx="17">
                  <c:v>1.12798269987</c:v>
                </c:pt>
                <c:pt idx="18">
                  <c:v>1.11876353502</c:v>
                </c:pt>
                <c:pt idx="19">
                  <c:v>1.1222203899800001</c:v>
                </c:pt>
                <c:pt idx="20">
                  <c:v>1.11391700249</c:v>
                </c:pt>
                <c:pt idx="21">
                  <c:v>1.11595677642</c:v>
                </c:pt>
                <c:pt idx="22">
                  <c:v>1.1012718186699999</c:v>
                </c:pt>
                <c:pt idx="23">
                  <c:v>1.1042824020799999</c:v>
                </c:pt>
                <c:pt idx="24">
                  <c:v>1.08541856592</c:v>
                </c:pt>
                <c:pt idx="25">
                  <c:v>1.07465087891</c:v>
                </c:pt>
                <c:pt idx="26">
                  <c:v>1.0632746850699999</c:v>
                </c:pt>
                <c:pt idx="27">
                  <c:v>1.0476323320300001</c:v>
                </c:pt>
                <c:pt idx="28">
                  <c:v>1.0260214691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1.5777040924831065</c:v>
                </c:pt>
                <c:pt idx="1">
                  <c:v>132.75883861575218</c:v>
                </c:pt>
                <c:pt idx="2">
                  <c:v>148.69001640755735</c:v>
                </c:pt>
                <c:pt idx="3">
                  <c:v>158.99322474883553</c:v>
                </c:pt>
                <c:pt idx="4">
                  <c:v>168.12232584653273</c:v>
                </c:pt>
                <c:pt idx="5">
                  <c:v>175.81342794098646</c:v>
                </c:pt>
                <c:pt idx="6">
                  <c:v>180.55047574273084</c:v>
                </c:pt>
                <c:pt idx="7">
                  <c:v>185.88804398341924</c:v>
                </c:pt>
                <c:pt idx="8">
                  <c:v>186.77215561045077</c:v>
                </c:pt>
                <c:pt idx="9">
                  <c:v>190.11103456998498</c:v>
                </c:pt>
                <c:pt idx="10">
                  <c:v>188.95700227603976</c:v>
                </c:pt>
                <c:pt idx="11">
                  <c:v>191.75087714808757</c:v>
                </c:pt>
                <c:pt idx="12">
                  <c:v>189.95625403205932</c:v>
                </c:pt>
                <c:pt idx="13">
                  <c:v>192.56756941884467</c:v>
                </c:pt>
                <c:pt idx="14">
                  <c:v>189.94823299578488</c:v>
                </c:pt>
                <c:pt idx="15">
                  <c:v>191.29410898274261</c:v>
                </c:pt>
                <c:pt idx="16">
                  <c:v>187.46660305154148</c:v>
                </c:pt>
                <c:pt idx="17">
                  <c:v>188.62199044591091</c:v>
                </c:pt>
                <c:pt idx="18">
                  <c:v>184.70177734905593</c:v>
                </c:pt>
                <c:pt idx="19">
                  <c:v>185.50677865290814</c:v>
                </c:pt>
                <c:pt idx="20">
                  <c:v>182.31618909317135</c:v>
                </c:pt>
                <c:pt idx="21">
                  <c:v>182.04527008346855</c:v>
                </c:pt>
                <c:pt idx="22">
                  <c:v>178.22127402572167</c:v>
                </c:pt>
                <c:pt idx="23">
                  <c:v>177.17096625513912</c:v>
                </c:pt>
                <c:pt idx="24">
                  <c:v>172.50128339986199</c:v>
                </c:pt>
                <c:pt idx="25">
                  <c:v>169.95763781166605</c:v>
                </c:pt>
                <c:pt idx="26">
                  <c:v>165.75430365216988</c:v>
                </c:pt>
                <c:pt idx="27">
                  <c:v>161.00065732061944</c:v>
                </c:pt>
                <c:pt idx="28">
                  <c:v>168.23158257643976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1.515573435301474</c:v>
                </c:pt>
                <c:pt idx="1">
                  <c:v>125.35158712024544</c:v>
                </c:pt>
                <c:pt idx="2">
                  <c:v>139.752036134213</c:v>
                </c:pt>
                <c:pt idx="3">
                  <c:v>149.5023176909047</c:v>
                </c:pt>
                <c:pt idx="4">
                  <c:v>157.36469767338394</c:v>
                </c:pt>
                <c:pt idx="5">
                  <c:v>164.78934282255628</c:v>
                </c:pt>
                <c:pt idx="6">
                  <c:v>168.40360998665332</c:v>
                </c:pt>
                <c:pt idx="7">
                  <c:v>173.17289999110415</c:v>
                </c:pt>
                <c:pt idx="8">
                  <c:v>173.72621206343371</c:v>
                </c:pt>
                <c:pt idx="9">
                  <c:v>176.58781759157347</c:v>
                </c:pt>
                <c:pt idx="10">
                  <c:v>175.96495551937974</c:v>
                </c:pt>
                <c:pt idx="11">
                  <c:v>178.51902070233433</c:v>
                </c:pt>
                <c:pt idx="12">
                  <c:v>176.59291210814089</c:v>
                </c:pt>
                <c:pt idx="13">
                  <c:v>178.6741545666286</c:v>
                </c:pt>
                <c:pt idx="14">
                  <c:v>176.51381560250471</c:v>
                </c:pt>
                <c:pt idx="15">
                  <c:v>177.83787135010266</c:v>
                </c:pt>
                <c:pt idx="16">
                  <c:v>175.23817019396148</c:v>
                </c:pt>
                <c:pt idx="17">
                  <c:v>175.00803303348948</c:v>
                </c:pt>
                <c:pt idx="18">
                  <c:v>171.71061576226188</c:v>
                </c:pt>
                <c:pt idx="19">
                  <c:v>172.34843022125688</c:v>
                </c:pt>
                <c:pt idx="20">
                  <c:v>168.74451227918675</c:v>
                </c:pt>
                <c:pt idx="21">
                  <c:v>168.80478797078769</c:v>
                </c:pt>
                <c:pt idx="22">
                  <c:v>165.80854761479137</c:v>
                </c:pt>
                <c:pt idx="23">
                  <c:v>165.01625460054692</c:v>
                </c:pt>
                <c:pt idx="24">
                  <c:v>160.6594411282538</c:v>
                </c:pt>
                <c:pt idx="25">
                  <c:v>158.35999773845199</c:v>
                </c:pt>
                <c:pt idx="26">
                  <c:v>154.61656366413777</c:v>
                </c:pt>
                <c:pt idx="27">
                  <c:v>149.62365744557707</c:v>
                </c:pt>
                <c:pt idx="28">
                  <c:v>156.75112903711883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2.6901630571205168</c:v>
                </c:pt>
                <c:pt idx="1">
                  <c:v>32.83576418057114</c:v>
                </c:pt>
                <c:pt idx="2">
                  <c:v>35.152680043719862</c:v>
                </c:pt>
                <c:pt idx="3">
                  <c:v>36.277097918500132</c:v>
                </c:pt>
                <c:pt idx="4">
                  <c:v>37.280249220164833</c:v>
                </c:pt>
                <c:pt idx="5">
                  <c:v>37.859369764753595</c:v>
                </c:pt>
                <c:pt idx="6">
                  <c:v>38.424979150924138</c:v>
                </c:pt>
                <c:pt idx="7">
                  <c:v>38.869131011191335</c:v>
                </c:pt>
                <c:pt idx="8">
                  <c:v>39.013510196632623</c:v>
                </c:pt>
                <c:pt idx="9">
                  <c:v>38.799217779698438</c:v>
                </c:pt>
                <c:pt idx="10">
                  <c:v>38.719934073335899</c:v>
                </c:pt>
                <c:pt idx="11">
                  <c:v>38.709362783463774</c:v>
                </c:pt>
                <c:pt idx="12">
                  <c:v>38.715264088871329</c:v>
                </c:pt>
                <c:pt idx="13">
                  <c:v>38.569321412772112</c:v>
                </c:pt>
                <c:pt idx="14">
                  <c:v>38.754459958827333</c:v>
                </c:pt>
                <c:pt idx="15">
                  <c:v>38.235847513885254</c:v>
                </c:pt>
                <c:pt idx="16">
                  <c:v>38.010658668064032</c:v>
                </c:pt>
                <c:pt idx="17">
                  <c:v>37.807661582521185</c:v>
                </c:pt>
                <c:pt idx="18">
                  <c:v>37.711787955547642</c:v>
                </c:pt>
                <c:pt idx="19">
                  <c:v>37.615173861224847</c:v>
                </c:pt>
                <c:pt idx="20">
                  <c:v>37.581245343733656</c:v>
                </c:pt>
                <c:pt idx="21">
                  <c:v>37.369390661070518</c:v>
                </c:pt>
                <c:pt idx="22">
                  <c:v>37.677091192284152</c:v>
                </c:pt>
                <c:pt idx="23">
                  <c:v>37.240438830136995</c:v>
                </c:pt>
                <c:pt idx="24">
                  <c:v>37.648797965850633</c:v>
                </c:pt>
                <c:pt idx="25">
                  <c:v>37.903451458136509</c:v>
                </c:pt>
                <c:pt idx="26">
                  <c:v>37.813094531243451</c:v>
                </c:pt>
                <c:pt idx="27">
                  <c:v>37.895810654265027</c:v>
                </c:pt>
                <c:pt idx="28">
                  <c:v>41.348940504189294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2.7332374834925495</c:v>
                </c:pt>
                <c:pt idx="1">
                  <c:v>34.041276748160008</c:v>
                </c:pt>
                <c:pt idx="2">
                  <c:v>36.349204748290013</c:v>
                </c:pt>
                <c:pt idx="3">
                  <c:v>37.575102083255068</c:v>
                </c:pt>
                <c:pt idx="4">
                  <c:v>38.500201031784897</c:v>
                </c:pt>
                <c:pt idx="5">
                  <c:v>39.132513772231938</c:v>
                </c:pt>
                <c:pt idx="6">
                  <c:v>39.285497424589977</c:v>
                </c:pt>
                <c:pt idx="7">
                  <c:v>39.491988989636631</c:v>
                </c:pt>
                <c:pt idx="8">
                  <c:v>39.590214893557444</c:v>
                </c:pt>
                <c:pt idx="9">
                  <c:v>39.559192043879222</c:v>
                </c:pt>
                <c:pt idx="10">
                  <c:v>39.923345540179668</c:v>
                </c:pt>
                <c:pt idx="11">
                  <c:v>39.87826478809567</c:v>
                </c:pt>
                <c:pt idx="12">
                  <c:v>39.655103565911475</c:v>
                </c:pt>
                <c:pt idx="13">
                  <c:v>39.371290831689841</c:v>
                </c:pt>
                <c:pt idx="14">
                  <c:v>39.640140963958203</c:v>
                </c:pt>
                <c:pt idx="15">
                  <c:v>39.441097671991095</c:v>
                </c:pt>
                <c:pt idx="16">
                  <c:v>38.831842570139059</c:v>
                </c:pt>
                <c:pt idx="17">
                  <c:v>38.811889996464686</c:v>
                </c:pt>
                <c:pt idx="18">
                  <c:v>38.519952954819011</c:v>
                </c:pt>
                <c:pt idx="19">
                  <c:v>38.44416867643082</c:v>
                </c:pt>
                <c:pt idx="20">
                  <c:v>38.439944044050492</c:v>
                </c:pt>
                <c:pt idx="21">
                  <c:v>38.442584802802415</c:v>
                </c:pt>
                <c:pt idx="22">
                  <c:v>38.331801235157897</c:v>
                </c:pt>
                <c:pt idx="23">
                  <c:v>38.430262103863285</c:v>
                </c:pt>
                <c:pt idx="24">
                  <c:v>38.47075405259956</c:v>
                </c:pt>
                <c:pt idx="25">
                  <c:v>38.655341572768741</c:v>
                </c:pt>
                <c:pt idx="26">
                  <c:v>39.087479705014879</c:v>
                </c:pt>
                <c:pt idx="27">
                  <c:v>39.080158923731204</c:v>
                </c:pt>
                <c:pt idx="28">
                  <c:v>42.587260020226282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1.0243143210000001</c:v>
                </c:pt>
                <c:pt idx="2">
                  <c:v>1.04588662176</c:v>
                </c:pt>
                <c:pt idx="3">
                  <c:v>1.0630000554600001</c:v>
                </c:pt>
                <c:pt idx="4">
                  <c:v>1.0764906085499999</c:v>
                </c:pt>
                <c:pt idx="5">
                  <c:v>1.0913434776599999</c:v>
                </c:pt>
                <c:pt idx="6">
                  <c:v>1.10029001329</c:v>
                </c:pt>
                <c:pt idx="7">
                  <c:v>1.11165084792</c:v>
                </c:pt>
                <c:pt idx="8">
                  <c:v>1.11200392714</c:v>
                </c:pt>
                <c:pt idx="9">
                  <c:v>1.12058950639</c:v>
                </c:pt>
                <c:pt idx="10">
                  <c:v>1.11423018456</c:v>
                </c:pt>
                <c:pt idx="11">
                  <c:v>1.1219810056699999</c:v>
                </c:pt>
                <c:pt idx="12">
                  <c:v>1.1194014853100001</c:v>
                </c:pt>
                <c:pt idx="13">
                  <c:v>1.12891592933</c:v>
                </c:pt>
                <c:pt idx="14">
                  <c:v>1.1192982678200001</c:v>
                </c:pt>
                <c:pt idx="15">
                  <c:v>1.1255618643800001</c:v>
                </c:pt>
                <c:pt idx="16">
                  <c:v>1.1260429787599999</c:v>
                </c:pt>
                <c:pt idx="17">
                  <c:v>1.1255854749700001</c:v>
                </c:pt>
                <c:pt idx="18">
                  <c:v>1.119815588</c:v>
                </c:pt>
                <c:pt idx="19">
                  <c:v>1.1228544244600001</c:v>
                </c:pt>
                <c:pt idx="20">
                  <c:v>1.1122425327100001</c:v>
                </c:pt>
                <c:pt idx="21">
                  <c:v>1.11237630019</c:v>
                </c:pt>
                <c:pt idx="22">
                  <c:v>1.1047679817</c:v>
                </c:pt>
                <c:pt idx="23">
                  <c:v>1.1011938429799999</c:v>
                </c:pt>
                <c:pt idx="24">
                  <c:v>1.0873637336999999</c:v>
                </c:pt>
                <c:pt idx="25">
                  <c:v>1.07765122414</c:v>
                </c:pt>
                <c:pt idx="26">
                  <c:v>1.0600521330699999</c:v>
                </c:pt>
                <c:pt idx="27">
                  <c:v>1.04390414862</c:v>
                </c:pt>
                <c:pt idx="28">
                  <c:v>1.0239763580800001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3.2963858918057434</c:v>
                </c:pt>
                <c:pt idx="1">
                  <c:v>62.909602974667131</c:v>
                </c:pt>
                <c:pt idx="2">
                  <c:v>68.221037591435277</c:v>
                </c:pt>
                <c:pt idx="3">
                  <c:v>73.584240958435998</c:v>
                </c:pt>
                <c:pt idx="4">
                  <c:v>99.166055821688062</c:v>
                </c:pt>
                <c:pt idx="5">
                  <c:v>88.182752615350879</c:v>
                </c:pt>
                <c:pt idx="6">
                  <c:v>112.37498109821888</c:v>
                </c:pt>
                <c:pt idx="7">
                  <c:v>125.53068381063493</c:v>
                </c:pt>
                <c:pt idx="8">
                  <c:v>148.27167072832307</c:v>
                </c:pt>
                <c:pt idx="9">
                  <c:v>160.89262183243403</c:v>
                </c:pt>
                <c:pt idx="10">
                  <c:v>148.90132993066408</c:v>
                </c:pt>
                <c:pt idx="11">
                  <c:v>125.21872085120276</c:v>
                </c:pt>
                <c:pt idx="12">
                  <c:v>130.15425150736976</c:v>
                </c:pt>
                <c:pt idx="13">
                  <c:v>142.27233502047906</c:v>
                </c:pt>
                <c:pt idx="14">
                  <c:v>156.28933739095754</c:v>
                </c:pt>
                <c:pt idx="15">
                  <c:v>142.21261770809579</c:v>
                </c:pt>
                <c:pt idx="16">
                  <c:v>100.9911902170703</c:v>
                </c:pt>
                <c:pt idx="17">
                  <c:v>153.89092634804547</c:v>
                </c:pt>
                <c:pt idx="18">
                  <c:v>164.78096168550402</c:v>
                </c:pt>
                <c:pt idx="19">
                  <c:v>165.57524612829633</c:v>
                </c:pt>
                <c:pt idx="20">
                  <c:v>173.99548550987717</c:v>
                </c:pt>
                <c:pt idx="21">
                  <c:v>124.38055983606846</c:v>
                </c:pt>
                <c:pt idx="22">
                  <c:v>129.02491537742605</c:v>
                </c:pt>
                <c:pt idx="23">
                  <c:v>122.86559218311153</c:v>
                </c:pt>
                <c:pt idx="24">
                  <c:v>90.489458962473364</c:v>
                </c:pt>
                <c:pt idx="25">
                  <c:v>119.9207007113542</c:v>
                </c:pt>
                <c:pt idx="26">
                  <c:v>114.48314730093955</c:v>
                </c:pt>
                <c:pt idx="27">
                  <c:v>116.92459896723467</c:v>
                </c:pt>
                <c:pt idx="28">
                  <c:v>117.91817886092389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5.053555163112625</c:v>
                </c:pt>
                <c:pt idx="1">
                  <c:v>40.629889397543444</c:v>
                </c:pt>
                <c:pt idx="2">
                  <c:v>39.805951528854393</c:v>
                </c:pt>
                <c:pt idx="3">
                  <c:v>45.827970436553208</c:v>
                </c:pt>
                <c:pt idx="4">
                  <c:v>46.835030625705535</c:v>
                </c:pt>
                <c:pt idx="5">
                  <c:v>40.647588104403688</c:v>
                </c:pt>
                <c:pt idx="6">
                  <c:v>48.352226785920401</c:v>
                </c:pt>
                <c:pt idx="7">
                  <c:v>61.287305435138983</c:v>
                </c:pt>
                <c:pt idx="8">
                  <c:v>43.213717457139346</c:v>
                </c:pt>
                <c:pt idx="9">
                  <c:v>47.921585255183373</c:v>
                </c:pt>
                <c:pt idx="10">
                  <c:v>52.582914347564518</c:v>
                </c:pt>
                <c:pt idx="11">
                  <c:v>47.195643852032731</c:v>
                </c:pt>
                <c:pt idx="12">
                  <c:v>41.2059846718522</c:v>
                </c:pt>
                <c:pt idx="13">
                  <c:v>41.466901275761117</c:v>
                </c:pt>
                <c:pt idx="14">
                  <c:v>46.911740278587132</c:v>
                </c:pt>
                <c:pt idx="15">
                  <c:v>47.706915157728716</c:v>
                </c:pt>
                <c:pt idx="16">
                  <c:v>57.072132147171018</c:v>
                </c:pt>
                <c:pt idx="17">
                  <c:v>47.019630539520435</c:v>
                </c:pt>
                <c:pt idx="18">
                  <c:v>54.070147779836297</c:v>
                </c:pt>
                <c:pt idx="19">
                  <c:v>43.811514171209609</c:v>
                </c:pt>
                <c:pt idx="20">
                  <c:v>42.700206821084969</c:v>
                </c:pt>
                <c:pt idx="21">
                  <c:v>48.593504395737142</c:v>
                </c:pt>
                <c:pt idx="22">
                  <c:v>56.789187554335712</c:v>
                </c:pt>
                <c:pt idx="23">
                  <c:v>40.628365113451089</c:v>
                </c:pt>
                <c:pt idx="24">
                  <c:v>44.108734071693789</c:v>
                </c:pt>
                <c:pt idx="25">
                  <c:v>43.05856145220519</c:v>
                </c:pt>
                <c:pt idx="26">
                  <c:v>41.991559352547796</c:v>
                </c:pt>
                <c:pt idx="27">
                  <c:v>47.795765445158146</c:v>
                </c:pt>
                <c:pt idx="28">
                  <c:v>46.716087017224865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0.116273224354</c:v>
                </c:pt>
                <c:pt idx="1">
                  <c:v>172.40229346199999</c:v>
                </c:pt>
                <c:pt idx="2">
                  <c:v>153.29894525899999</c:v>
                </c:pt>
                <c:pt idx="3">
                  <c:v>175.430133966</c:v>
                </c:pt>
                <c:pt idx="4">
                  <c:v>456.06423143199999</c:v>
                </c:pt>
                <c:pt idx="5">
                  <c:v>549.13928394699997</c:v>
                </c:pt>
                <c:pt idx="6">
                  <c:v>462.49895402499999</c:v>
                </c:pt>
                <c:pt idx="7">
                  <c:v>848.11075090899999</c:v>
                </c:pt>
                <c:pt idx="8">
                  <c:v>1269.7035934600001</c:v>
                </c:pt>
                <c:pt idx="9">
                  <c:v>357.47414697400001</c:v>
                </c:pt>
                <c:pt idx="10">
                  <c:v>794.12049560499997</c:v>
                </c:pt>
                <c:pt idx="11">
                  <c:v>290.01875770599997</c:v>
                </c:pt>
                <c:pt idx="12">
                  <c:v>387.83564518899999</c:v>
                </c:pt>
                <c:pt idx="13">
                  <c:v>317.23283184299999</c:v>
                </c:pt>
                <c:pt idx="14">
                  <c:v>441.27431781500002</c:v>
                </c:pt>
                <c:pt idx="15">
                  <c:v>276.49941627499999</c:v>
                </c:pt>
                <c:pt idx="16">
                  <c:v>2103.1818287699998</c:v>
                </c:pt>
                <c:pt idx="17">
                  <c:v>280.72336753799999</c:v>
                </c:pt>
                <c:pt idx="18">
                  <c:v>295.06840156599998</c:v>
                </c:pt>
                <c:pt idx="19">
                  <c:v>1477.7891369199999</c:v>
                </c:pt>
                <c:pt idx="20">
                  <c:v>469.032877455</c:v>
                </c:pt>
                <c:pt idx="21">
                  <c:v>14089.9623785</c:v>
                </c:pt>
                <c:pt idx="22">
                  <c:v>652.01625203200001</c:v>
                </c:pt>
                <c:pt idx="23">
                  <c:v>933.46950208199996</c:v>
                </c:pt>
                <c:pt idx="24">
                  <c:v>266.55422907600001</c:v>
                </c:pt>
                <c:pt idx="25">
                  <c:v>447.71182113600003</c:v>
                </c:pt>
                <c:pt idx="26">
                  <c:v>320.37293220999999</c:v>
                </c:pt>
                <c:pt idx="27">
                  <c:v>400.913901549</c:v>
                </c:pt>
                <c:pt idx="28">
                  <c:v>344.80598684500001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11.829227106199999</c:v>
                </c:pt>
                <c:pt idx="1">
                  <c:v>1540.1983093700001</c:v>
                </c:pt>
                <c:pt idx="2">
                  <c:v>140.01559201399999</c:v>
                </c:pt>
                <c:pt idx="3">
                  <c:v>145.78046877599999</c:v>
                </c:pt>
                <c:pt idx="4">
                  <c:v>1596.9306586299999</c:v>
                </c:pt>
                <c:pt idx="5">
                  <c:v>137.67775343</c:v>
                </c:pt>
                <c:pt idx="6">
                  <c:v>274.91029647800002</c:v>
                </c:pt>
                <c:pt idx="7">
                  <c:v>197.08928246599999</c:v>
                </c:pt>
                <c:pt idx="8">
                  <c:v>164.367451948</c:v>
                </c:pt>
                <c:pt idx="9">
                  <c:v>279.64591759299998</c:v>
                </c:pt>
                <c:pt idx="10">
                  <c:v>129.11993507400001</c:v>
                </c:pt>
                <c:pt idx="11">
                  <c:v>146.217696209</c:v>
                </c:pt>
                <c:pt idx="12">
                  <c:v>163.94568918300001</c:v>
                </c:pt>
                <c:pt idx="13">
                  <c:v>135.49488406099999</c:v>
                </c:pt>
                <c:pt idx="14">
                  <c:v>90.958092249399996</c:v>
                </c:pt>
                <c:pt idx="15">
                  <c:v>70.272902069099999</c:v>
                </c:pt>
                <c:pt idx="16">
                  <c:v>225.80045227100001</c:v>
                </c:pt>
                <c:pt idx="17">
                  <c:v>165.36732322700001</c:v>
                </c:pt>
                <c:pt idx="18">
                  <c:v>202.89729927100001</c:v>
                </c:pt>
                <c:pt idx="19">
                  <c:v>243.67242326900001</c:v>
                </c:pt>
                <c:pt idx="20">
                  <c:v>150.05520959</c:v>
                </c:pt>
                <c:pt idx="21">
                  <c:v>565.73316453100006</c:v>
                </c:pt>
                <c:pt idx="22">
                  <c:v>225.612180972</c:v>
                </c:pt>
                <c:pt idx="23">
                  <c:v>121.157314759</c:v>
                </c:pt>
                <c:pt idx="24">
                  <c:v>448.80800584600001</c:v>
                </c:pt>
                <c:pt idx="25">
                  <c:v>128.79485357300001</c:v>
                </c:pt>
                <c:pt idx="26">
                  <c:v>282.12011484999999</c:v>
                </c:pt>
                <c:pt idx="27">
                  <c:v>98.954327179800003</c:v>
                </c:pt>
                <c:pt idx="28">
                  <c:v>119.313754852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E103" zoomScale="70" zoomScaleNormal="70" workbookViewId="0">
      <selection activeCell="AG112" sqref="AG112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61</v>
      </c>
    </row>
    <row r="6" spans="2:51" x14ac:dyDescent="0.25">
      <c r="F6" t="s">
        <v>39</v>
      </c>
      <c r="G6" t="s">
        <v>62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</v>
      </c>
      <c r="N8" s="22"/>
      <c r="O8" s="23">
        <f>100*SQRT(AVERAGE(O11:O39))/$AJ$8</f>
        <v>2.8555445833570841</v>
      </c>
      <c r="P8" s="23">
        <f>MAX(P11:P39) - MIN(P11:P39)</f>
        <v>54</v>
      </c>
      <c r="Q8" s="24"/>
      <c r="AE8" s="22"/>
      <c r="AF8" s="23">
        <f>100*SQRT(AVERAGE(AF11:AF39))/$AJ$8</f>
        <v>2.8767200022650674</v>
      </c>
      <c r="AG8" s="23">
        <f>MAX(AG11:AG39) - MIN(AG11:AG39)</f>
        <v>54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/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992</v>
      </c>
      <c r="F11" s="11">
        <v>496</v>
      </c>
      <c r="G11" s="11">
        <v>0.496</v>
      </c>
      <c r="H11" s="11">
        <v>-3.0825365684000001E-4</v>
      </c>
      <c r="I11" s="11">
        <v>0.72473019361500002</v>
      </c>
      <c r="J11" s="11">
        <v>0.11371307047699999</v>
      </c>
      <c r="K11" s="11">
        <v>0.145350205693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12" t="s">
        <v>60</v>
      </c>
      <c r="T11" s="1"/>
      <c r="U11" s="11">
        <v>1</v>
      </c>
      <c r="V11" s="11">
        <v>992</v>
      </c>
      <c r="W11" s="11">
        <v>496</v>
      </c>
      <c r="X11" s="11">
        <v>0.496</v>
      </c>
      <c r="Y11" s="32">
        <v>0</v>
      </c>
      <c r="Z11" s="11">
        <v>0.84477216005300004</v>
      </c>
      <c r="AA11" s="11">
        <v>0.123191930046</v>
      </c>
      <c r="AB11" s="11">
        <v>0.15278382327500001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12" t="s">
        <v>60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52</v>
      </c>
      <c r="F12" s="11">
        <v>26</v>
      </c>
      <c r="G12" s="11">
        <v>2.5999999999999999E-2</v>
      </c>
      <c r="H12" s="11">
        <v>0.99038183689100001</v>
      </c>
      <c r="I12" s="11">
        <v>1.05998754501</v>
      </c>
      <c r="J12" s="11">
        <v>1.0228044241700001</v>
      </c>
      <c r="K12" s="11">
        <v>1.3807879020599999E-2</v>
      </c>
      <c r="L12" s="12" t="s">
        <v>36</v>
      </c>
      <c r="M12">
        <f t="shared" si="1"/>
        <v>1.0228044241700001</v>
      </c>
      <c r="N12">
        <f t="shared" ref="N12:N39" si="5">IF(L12="Y",K12*$J$8,#N/A)</f>
        <v>1.3807879020599999E-2</v>
      </c>
      <c r="O12">
        <f t="shared" ref="O12:O39" si="6">IF(L12="Y",(M12-$AJ12)^2,"")</f>
        <v>5.9591569277252848E-3</v>
      </c>
      <c r="P12">
        <f t="shared" ref="P12:P39" si="7">IF(L12="Y",$C12,"")</f>
        <v>-26</v>
      </c>
      <c r="Q12" s="12" t="s">
        <v>36</v>
      </c>
      <c r="T12" s="1"/>
      <c r="U12" s="11">
        <v>2</v>
      </c>
      <c r="V12" s="11">
        <v>52</v>
      </c>
      <c r="W12" s="11">
        <v>26</v>
      </c>
      <c r="X12" s="11">
        <v>2.5999999999999999E-2</v>
      </c>
      <c r="Y12" s="11">
        <v>0.99285602569599996</v>
      </c>
      <c r="Z12" s="11">
        <v>1.0632090568499999</v>
      </c>
      <c r="AA12" s="11">
        <v>1.0243143210000001</v>
      </c>
      <c r="AB12" s="11">
        <v>1.5445394852E-2</v>
      </c>
      <c r="AC12" s="12" t="s">
        <v>36</v>
      </c>
      <c r="AD12">
        <f t="shared" ref="AD12:AD39" si="8">IF(AC12="Y",AA12*$J$8,#N/A)</f>
        <v>1.0243143210000001</v>
      </c>
      <c r="AE12">
        <f t="shared" ref="AE12:AE39" si="9">IF(AC12="Y",AB12*$J$8,#N/A)</f>
        <v>1.5445394852E-2</v>
      </c>
      <c r="AF12">
        <f t="shared" ref="AF12:AF39" si="10">IF(AC12="Y",(AD12-$AJ12)^2,"")</f>
        <v>5.7283220056910415E-3</v>
      </c>
      <c r="AG12">
        <f t="shared" ref="AG12:AG39" si="11">IF(AC12="Y",$C12,"")</f>
        <v>-26</v>
      </c>
      <c r="AH12" s="12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51</v>
      </c>
      <c r="F13" s="11">
        <v>25.5</v>
      </c>
      <c r="G13" s="11">
        <v>2.5499999999999998E-2</v>
      </c>
      <c r="H13" s="11">
        <v>1.00735735893</v>
      </c>
      <c r="I13" s="11">
        <v>1.0806632041899999</v>
      </c>
      <c r="J13" s="11">
        <v>1.0454366020100001</v>
      </c>
      <c r="K13" s="11">
        <v>1.52896145557E-2</v>
      </c>
      <c r="L13" s="12" t="s">
        <v>36</v>
      </c>
      <c r="M13">
        <f t="shared" si="1"/>
        <v>1.0454366020100001</v>
      </c>
      <c r="N13">
        <f t="shared" si="5"/>
        <v>1.52896145557E-2</v>
      </c>
      <c r="O13">
        <f t="shared" si="6"/>
        <v>2.9771644002151345E-3</v>
      </c>
      <c r="P13">
        <f t="shared" si="7"/>
        <v>-24</v>
      </c>
      <c r="Q13" s="12" t="s">
        <v>36</v>
      </c>
      <c r="T13" s="1"/>
      <c r="U13" s="11">
        <v>3</v>
      </c>
      <c r="V13" s="11">
        <v>51</v>
      </c>
      <c r="W13" s="11">
        <v>25.5</v>
      </c>
      <c r="X13" s="11">
        <v>2.5499999999999998E-2</v>
      </c>
      <c r="Y13" s="11">
        <v>0.99994277954099997</v>
      </c>
      <c r="Z13" s="11">
        <v>1.0906888246499999</v>
      </c>
      <c r="AA13" s="11">
        <v>1.04588662176</v>
      </c>
      <c r="AB13" s="11">
        <v>1.52614897268E-2</v>
      </c>
      <c r="AC13" s="12" t="s">
        <v>36</v>
      </c>
      <c r="AD13">
        <f t="shared" si="8"/>
        <v>1.04588662176</v>
      </c>
      <c r="AE13">
        <f t="shared" si="9"/>
        <v>1.52614897268E-2</v>
      </c>
      <c r="AF13">
        <f t="shared" si="10"/>
        <v>2.9282577045453124E-3</v>
      </c>
      <c r="AG13">
        <f t="shared" si="11"/>
        <v>-24</v>
      </c>
      <c r="AH13" s="12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52</v>
      </c>
      <c r="F14" s="11">
        <v>26</v>
      </c>
      <c r="G14" s="11">
        <v>2.5999999999999999E-2</v>
      </c>
      <c r="H14" s="11">
        <v>1.03575134277</v>
      </c>
      <c r="I14" s="11">
        <v>1.0852586031</v>
      </c>
      <c r="J14" s="11">
        <v>1.0630867206100001</v>
      </c>
      <c r="K14" s="11">
        <v>1.1419731026700001E-2</v>
      </c>
      <c r="L14" s="12" t="s">
        <v>36</v>
      </c>
      <c r="M14">
        <f t="shared" si="1"/>
        <v>1.0630867206100001</v>
      </c>
      <c r="N14">
        <f t="shared" si="5"/>
        <v>1.1419731026700001E-2</v>
      </c>
      <c r="O14">
        <f t="shared" si="6"/>
        <v>1.3625901953241986E-3</v>
      </c>
      <c r="P14">
        <f t="shared" si="7"/>
        <v>-22</v>
      </c>
      <c r="Q14" s="12" t="s">
        <v>36</v>
      </c>
      <c r="T14" s="1"/>
      <c r="U14" s="11">
        <v>4</v>
      </c>
      <c r="V14" s="11">
        <v>52</v>
      </c>
      <c r="W14" s="11">
        <v>26</v>
      </c>
      <c r="X14" s="11">
        <v>2.5999999999999999E-2</v>
      </c>
      <c r="Y14" s="11">
        <v>1.03318977356</v>
      </c>
      <c r="Z14" s="11">
        <v>1.0997083187100001</v>
      </c>
      <c r="AA14" s="11">
        <v>1.0630000554600001</v>
      </c>
      <c r="AB14" s="11">
        <v>1.3375325792000001E-2</v>
      </c>
      <c r="AC14" s="12" t="s">
        <v>36</v>
      </c>
      <c r="AD14">
        <f t="shared" si="8"/>
        <v>1.0630000554600001</v>
      </c>
      <c r="AE14">
        <f t="shared" si="9"/>
        <v>1.3375325792000001E-2</v>
      </c>
      <c r="AF14">
        <f t="shared" si="10"/>
        <v>1.3689958959630755E-3</v>
      </c>
      <c r="AG14">
        <f t="shared" si="11"/>
        <v>-22</v>
      </c>
      <c r="AH14" s="12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52</v>
      </c>
      <c r="F15" s="11">
        <v>26</v>
      </c>
      <c r="G15" s="11">
        <v>2.5999999999999999E-2</v>
      </c>
      <c r="H15" s="11">
        <v>1.0519773960100001</v>
      </c>
      <c r="I15" s="11">
        <v>1.1097130775499999</v>
      </c>
      <c r="J15" s="11">
        <v>1.0774134145300001</v>
      </c>
      <c r="K15" s="11">
        <v>1.3486455929800001E-2</v>
      </c>
      <c r="L15" s="12" t="s">
        <v>36</v>
      </c>
      <c r="M15">
        <f t="shared" si="1"/>
        <v>1.0774134145300001</v>
      </c>
      <c r="N15">
        <f t="shared" si="5"/>
        <v>1.3486455929800001E-2</v>
      </c>
      <c r="O15">
        <f t="shared" si="6"/>
        <v>5.1015384319361655E-4</v>
      </c>
      <c r="P15">
        <f t="shared" si="7"/>
        <v>-20</v>
      </c>
      <c r="Q15" s="12" t="s">
        <v>36</v>
      </c>
      <c r="T15" s="1"/>
      <c r="U15" s="11">
        <v>5</v>
      </c>
      <c r="V15" s="11">
        <v>52</v>
      </c>
      <c r="W15" s="11">
        <v>26</v>
      </c>
      <c r="X15" s="11">
        <v>2.5999999999999999E-2</v>
      </c>
      <c r="Y15" s="11">
        <v>1.04476547241</v>
      </c>
      <c r="Z15" s="11">
        <v>1.1039063930499999</v>
      </c>
      <c r="AA15" s="11">
        <v>1.0764906085499999</v>
      </c>
      <c r="AB15" s="11">
        <v>1.3723867717599999E-2</v>
      </c>
      <c r="AC15" s="12" t="s">
        <v>36</v>
      </c>
      <c r="AD15">
        <f t="shared" si="8"/>
        <v>1.0764906085499999</v>
      </c>
      <c r="AE15">
        <f t="shared" si="9"/>
        <v>1.3723867717599999E-2</v>
      </c>
      <c r="AF15">
        <f t="shared" si="10"/>
        <v>5.5269148634934221E-4</v>
      </c>
      <c r="AG15">
        <f t="shared" si="11"/>
        <v>-20</v>
      </c>
      <c r="AH15" s="12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51</v>
      </c>
      <c r="F16" s="11">
        <v>25.5</v>
      </c>
      <c r="G16" s="11">
        <v>2.5499999999999998E-2</v>
      </c>
      <c r="H16" s="11">
        <v>1.0558576583899999</v>
      </c>
      <c r="I16" s="11">
        <v>1.1317491531399999</v>
      </c>
      <c r="J16" s="11">
        <v>1.0922217626199999</v>
      </c>
      <c r="K16" s="11">
        <v>1.70250009078E-2</v>
      </c>
      <c r="L16" s="12" t="s">
        <v>36</v>
      </c>
      <c r="M16">
        <f t="shared" si="1"/>
        <v>1.0922217626199999</v>
      </c>
      <c r="N16">
        <f t="shared" si="5"/>
        <v>1.70250009078E-2</v>
      </c>
      <c r="O16">
        <f t="shared" si="6"/>
        <v>6.0500976739631809E-5</v>
      </c>
      <c r="P16">
        <f t="shared" si="7"/>
        <v>-18</v>
      </c>
      <c r="Q16" s="12" t="s">
        <v>36</v>
      </c>
      <c r="T16" s="1"/>
      <c r="U16" s="11">
        <v>6</v>
      </c>
      <c r="V16" s="11">
        <v>51</v>
      </c>
      <c r="W16" s="11">
        <v>25.5</v>
      </c>
      <c r="X16" s="11">
        <v>2.5499999999999998E-2</v>
      </c>
      <c r="Y16" s="11">
        <v>1.0683988332700001</v>
      </c>
      <c r="Z16" s="11">
        <v>1.11295211315</v>
      </c>
      <c r="AA16" s="11">
        <v>1.0913434776599999</v>
      </c>
      <c r="AB16" s="11">
        <v>1.17278035701E-2</v>
      </c>
      <c r="AC16" s="12" t="s">
        <v>36</v>
      </c>
      <c r="AD16">
        <f t="shared" si="8"/>
        <v>1.0913434776599999</v>
      </c>
      <c r="AE16">
        <f t="shared" si="9"/>
        <v>1.17278035701E-2</v>
      </c>
      <c r="AF16">
        <f t="shared" si="10"/>
        <v>7.4935379022921488E-5</v>
      </c>
      <c r="AG16">
        <f t="shared" si="11"/>
        <v>-18</v>
      </c>
      <c r="AH16" s="12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51</v>
      </c>
      <c r="F17" s="11">
        <v>25.5</v>
      </c>
      <c r="G17" s="11">
        <v>2.5499999999999998E-2</v>
      </c>
      <c r="H17" s="11">
        <v>1.0714855194099999</v>
      </c>
      <c r="I17" s="11">
        <v>1.12603747845</v>
      </c>
      <c r="J17" s="11">
        <v>1.09799770982</v>
      </c>
      <c r="K17" s="11">
        <v>1.3302185755200001E-2</v>
      </c>
      <c r="L17" s="12" t="s">
        <v>36</v>
      </c>
      <c r="M17">
        <f t="shared" si="1"/>
        <v>1.09799770982</v>
      </c>
      <c r="N17">
        <f t="shared" si="5"/>
        <v>1.3302185755200001E-2</v>
      </c>
      <c r="O17">
        <f t="shared" si="6"/>
        <v>4.0091659649247849E-6</v>
      </c>
      <c r="P17">
        <f t="shared" si="7"/>
        <v>-16</v>
      </c>
      <c r="Q17" s="12" t="s">
        <v>36</v>
      </c>
      <c r="T17" s="1"/>
      <c r="U17" s="11">
        <v>7</v>
      </c>
      <c r="V17" s="11">
        <v>51</v>
      </c>
      <c r="W17" s="11">
        <v>25.5</v>
      </c>
      <c r="X17" s="11">
        <v>2.5499999999999998E-2</v>
      </c>
      <c r="Y17" s="11">
        <v>1.07598412037</v>
      </c>
      <c r="Z17" s="11">
        <v>1.1345089674</v>
      </c>
      <c r="AA17" s="11">
        <v>1.10029001329</v>
      </c>
      <c r="AB17" s="11">
        <v>1.3178920522999999E-2</v>
      </c>
      <c r="AC17" s="12" t="s">
        <v>36</v>
      </c>
      <c r="AD17">
        <f t="shared" si="8"/>
        <v>1.10029001329</v>
      </c>
      <c r="AE17">
        <f t="shared" si="9"/>
        <v>1.3178920522999999E-2</v>
      </c>
      <c r="AF17">
        <f t="shared" si="10"/>
        <v>8.4107708376560793E-8</v>
      </c>
      <c r="AG17">
        <f t="shared" si="11"/>
        <v>-16</v>
      </c>
      <c r="AH17" s="12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51</v>
      </c>
      <c r="F18" s="11">
        <v>25.5</v>
      </c>
      <c r="G18" s="11">
        <v>2.5499999999999998E-2</v>
      </c>
      <c r="H18" s="11">
        <v>1.07768571377</v>
      </c>
      <c r="I18" s="11">
        <v>1.1409409046200001</v>
      </c>
      <c r="J18" s="11">
        <v>1.1067757092299999</v>
      </c>
      <c r="K18" s="11">
        <v>1.3542692839599999E-2</v>
      </c>
      <c r="L18" s="12" t="s">
        <v>36</v>
      </c>
      <c r="M18">
        <f t="shared" si="1"/>
        <v>1.1067757092299999</v>
      </c>
      <c r="N18">
        <f t="shared" si="5"/>
        <v>1.3542692839599999E-2</v>
      </c>
      <c r="O18">
        <f t="shared" si="6"/>
        <v>4.5910235569504691E-5</v>
      </c>
      <c r="P18">
        <f t="shared" si="7"/>
        <v>-14</v>
      </c>
      <c r="Q18" s="12" t="s">
        <v>36</v>
      </c>
      <c r="T18" s="1"/>
      <c r="U18" s="11">
        <v>8</v>
      </c>
      <c r="V18" s="11">
        <v>51</v>
      </c>
      <c r="W18" s="11">
        <v>25.5</v>
      </c>
      <c r="X18" s="11">
        <v>2.5499999999999998E-2</v>
      </c>
      <c r="Y18" s="11">
        <v>1.08227622509</v>
      </c>
      <c r="Z18" s="11">
        <v>1.1427509784700001</v>
      </c>
      <c r="AA18" s="11">
        <v>1.11165084792</v>
      </c>
      <c r="AB18" s="11">
        <v>1.30643340865E-2</v>
      </c>
      <c r="AC18" s="12" t="s">
        <v>36</v>
      </c>
      <c r="AD18">
        <f t="shared" si="8"/>
        <v>1.11165084792</v>
      </c>
      <c r="AE18">
        <f t="shared" si="9"/>
        <v>1.30643340865E-2</v>
      </c>
      <c r="AF18">
        <f t="shared" si="10"/>
        <v>1.3574225725496668E-4</v>
      </c>
      <c r="AG18">
        <f t="shared" si="11"/>
        <v>-14</v>
      </c>
      <c r="AH18" s="12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51</v>
      </c>
      <c r="F19" s="11">
        <v>25.5</v>
      </c>
      <c r="G19" s="11">
        <v>2.5499999999999998E-2</v>
      </c>
      <c r="H19" s="11">
        <v>1.0772151946999999</v>
      </c>
      <c r="I19" s="11">
        <v>1.13405954838</v>
      </c>
      <c r="J19" s="11">
        <v>1.1073304578400001</v>
      </c>
      <c r="K19" s="11">
        <v>1.38366195462E-2</v>
      </c>
      <c r="L19" s="12" t="s">
        <v>36</v>
      </c>
      <c r="M19">
        <f t="shared" si="1"/>
        <v>1.1073304578400001</v>
      </c>
      <c r="N19">
        <f t="shared" si="5"/>
        <v>1.38366195462E-2</v>
      </c>
      <c r="O19">
        <f t="shared" si="6"/>
        <v>5.3735612144017042E-5</v>
      </c>
      <c r="P19">
        <f t="shared" si="7"/>
        <v>-12</v>
      </c>
      <c r="Q19" s="12" t="s">
        <v>36</v>
      </c>
      <c r="T19" s="1"/>
      <c r="U19" s="11">
        <v>9</v>
      </c>
      <c r="V19" s="11">
        <v>51</v>
      </c>
      <c r="W19" s="11">
        <v>25.5</v>
      </c>
      <c r="X19" s="11">
        <v>2.5499999999999998E-2</v>
      </c>
      <c r="Y19" s="11">
        <v>1.08267533779</v>
      </c>
      <c r="Z19" s="11">
        <v>1.1475633382799999</v>
      </c>
      <c r="AA19" s="11">
        <v>1.11200392714</v>
      </c>
      <c r="AB19" s="11">
        <v>1.38002340646E-2</v>
      </c>
      <c r="AC19" s="12" t="s">
        <v>36</v>
      </c>
      <c r="AD19">
        <f t="shared" si="8"/>
        <v>1.11200392714</v>
      </c>
      <c r="AE19">
        <f t="shared" si="9"/>
        <v>1.38002340646E-2</v>
      </c>
      <c r="AF19">
        <f t="shared" si="10"/>
        <v>1.4409426678242546E-4</v>
      </c>
      <c r="AG19">
        <f t="shared" si="11"/>
        <v>-12</v>
      </c>
      <c r="AH19" s="12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51</v>
      </c>
      <c r="F20" s="11">
        <v>25.5</v>
      </c>
      <c r="G20" s="11">
        <v>2.5499999999999998E-2</v>
      </c>
      <c r="H20" s="11">
        <v>1.09224295616</v>
      </c>
      <c r="I20" s="11">
        <v>1.1479370594</v>
      </c>
      <c r="J20" s="11">
        <v>1.1189007875999999</v>
      </c>
      <c r="K20" s="11">
        <v>1.3165443241499999E-2</v>
      </c>
      <c r="L20" s="12" t="s">
        <v>36</v>
      </c>
      <c r="M20">
        <f t="shared" si="1"/>
        <v>1.1189007875999999</v>
      </c>
      <c r="N20">
        <f t="shared" si="5"/>
        <v>1.3165443241499999E-2</v>
      </c>
      <c r="O20">
        <f t="shared" si="6"/>
        <v>3.5723977190030629E-4</v>
      </c>
      <c r="P20">
        <f t="shared" si="7"/>
        <v>-10</v>
      </c>
      <c r="Q20" s="12" t="s">
        <v>36</v>
      </c>
      <c r="T20" s="1"/>
      <c r="U20" s="11">
        <v>10</v>
      </c>
      <c r="V20" s="11">
        <v>51</v>
      </c>
      <c r="W20" s="11">
        <v>25.5</v>
      </c>
      <c r="X20" s="11">
        <v>2.5499999999999998E-2</v>
      </c>
      <c r="Y20" s="11">
        <v>1.08353495598</v>
      </c>
      <c r="Z20" s="11">
        <v>1.1482495069500001</v>
      </c>
      <c r="AA20" s="11">
        <v>1.12058950639</v>
      </c>
      <c r="AB20" s="11">
        <v>1.4571578132400001E-2</v>
      </c>
      <c r="AC20" s="12" t="s">
        <v>36</v>
      </c>
      <c r="AD20">
        <f t="shared" si="8"/>
        <v>1.12058950639</v>
      </c>
      <c r="AE20">
        <f t="shared" si="9"/>
        <v>1.4571578132400001E-2</v>
      </c>
      <c r="AF20">
        <f t="shared" si="10"/>
        <v>4.2392777338384676E-4</v>
      </c>
      <c r="AG20">
        <f t="shared" si="11"/>
        <v>-10</v>
      </c>
      <c r="AH20" s="12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50</v>
      </c>
      <c r="F21" s="11">
        <v>25</v>
      </c>
      <c r="G21" s="11">
        <v>2.5000000000000001E-2</v>
      </c>
      <c r="H21" s="11">
        <v>1.09661960602</v>
      </c>
      <c r="I21" s="11">
        <v>1.1470956802400001</v>
      </c>
      <c r="J21" s="11">
        <v>1.1167872023600001</v>
      </c>
      <c r="K21" s="11">
        <v>9.4431183942400004E-3</v>
      </c>
      <c r="L21" s="12" t="s">
        <v>36</v>
      </c>
      <c r="M21">
        <f t="shared" si="1"/>
        <v>1.1167872023600001</v>
      </c>
      <c r="N21">
        <f t="shared" si="5"/>
        <v>9.4431183942400004E-3</v>
      </c>
      <c r="O21">
        <f t="shared" si="6"/>
        <v>2.8181016307558875E-4</v>
      </c>
      <c r="P21">
        <f t="shared" si="7"/>
        <v>-8</v>
      </c>
      <c r="Q21" s="12" t="s">
        <v>36</v>
      </c>
      <c r="T21" s="1"/>
      <c r="U21" s="11">
        <v>11</v>
      </c>
      <c r="V21" s="11">
        <v>50</v>
      </c>
      <c r="W21" s="11">
        <v>25</v>
      </c>
      <c r="X21" s="11">
        <v>2.5000000000000001E-2</v>
      </c>
      <c r="Y21" s="11">
        <v>1.08591341972</v>
      </c>
      <c r="Z21" s="11">
        <v>1.1434683799700001</v>
      </c>
      <c r="AA21" s="11">
        <v>1.11423018456</v>
      </c>
      <c r="AB21" s="11">
        <v>1.36843084474E-2</v>
      </c>
      <c r="AC21" s="12" t="s">
        <v>36</v>
      </c>
      <c r="AD21">
        <f t="shared" si="8"/>
        <v>1.11423018456</v>
      </c>
      <c r="AE21">
        <f t="shared" si="9"/>
        <v>1.36843084474E-2</v>
      </c>
      <c r="AF21">
        <f t="shared" si="10"/>
        <v>2.0249815261165995E-4</v>
      </c>
      <c r="AG21">
        <f t="shared" si="11"/>
        <v>-8</v>
      </c>
      <c r="AH21" s="12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50</v>
      </c>
      <c r="F22" s="11">
        <v>25</v>
      </c>
      <c r="G22" s="11">
        <v>2.5000000000000001E-2</v>
      </c>
      <c r="H22" s="11">
        <v>1.1041487455400001</v>
      </c>
      <c r="I22" s="11">
        <v>1.14960181713</v>
      </c>
      <c r="J22" s="11">
        <v>1.12441436768</v>
      </c>
      <c r="K22" s="11">
        <v>1.26748366045E-2</v>
      </c>
      <c r="L22" s="12" t="s">
        <v>36</v>
      </c>
      <c r="M22">
        <f t="shared" si="1"/>
        <v>1.12441436768</v>
      </c>
      <c r="N22">
        <f t="shared" si="5"/>
        <v>1.26748366045E-2</v>
      </c>
      <c r="O22">
        <f t="shared" si="6"/>
        <v>5.9606134921422551E-4</v>
      </c>
      <c r="P22">
        <f t="shared" si="7"/>
        <v>-6</v>
      </c>
      <c r="Q22" s="12" t="s">
        <v>36</v>
      </c>
      <c r="T22" s="1"/>
      <c r="U22" s="11">
        <v>12</v>
      </c>
      <c r="V22" s="11">
        <v>50</v>
      </c>
      <c r="W22" s="11">
        <v>25</v>
      </c>
      <c r="X22" s="11">
        <v>2.5000000000000001E-2</v>
      </c>
      <c r="Y22" s="11">
        <v>1.0949006080599999</v>
      </c>
      <c r="Z22" s="11">
        <v>1.15265929699</v>
      </c>
      <c r="AA22" s="11">
        <v>1.1219810056699999</v>
      </c>
      <c r="AB22" s="11">
        <v>1.25858270831E-2</v>
      </c>
      <c r="AC22" s="12" t="s">
        <v>36</v>
      </c>
      <c r="AD22">
        <f t="shared" si="8"/>
        <v>1.1219810056699999</v>
      </c>
      <c r="AE22">
        <f t="shared" si="9"/>
        <v>1.25858270831E-2</v>
      </c>
      <c r="AF22">
        <f t="shared" si="10"/>
        <v>4.8316461026456475E-4</v>
      </c>
      <c r="AG22">
        <f t="shared" si="11"/>
        <v>-6</v>
      </c>
      <c r="AH22" s="12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51</v>
      </c>
      <c r="F23" s="11">
        <v>25.5</v>
      </c>
      <c r="G23" s="11">
        <v>2.5499999999999998E-2</v>
      </c>
      <c r="H23" s="11">
        <v>1.0891630649599999</v>
      </c>
      <c r="I23" s="11">
        <v>1.1593858003599999</v>
      </c>
      <c r="J23" s="11">
        <v>1.11961908434</v>
      </c>
      <c r="K23" s="11">
        <v>1.3348841544700001E-2</v>
      </c>
      <c r="L23" s="12" t="s">
        <v>36</v>
      </c>
      <c r="M23">
        <f t="shared" si="1"/>
        <v>1.11961908434</v>
      </c>
      <c r="N23">
        <f t="shared" si="5"/>
        <v>1.3348841544700001E-2</v>
      </c>
      <c r="O23">
        <f t="shared" si="6"/>
        <v>3.8490847034003032E-4</v>
      </c>
      <c r="P23">
        <f t="shared" si="7"/>
        <v>-4</v>
      </c>
      <c r="Q23" s="12" t="s">
        <v>36</v>
      </c>
      <c r="T23" s="1"/>
      <c r="U23" s="11">
        <v>13</v>
      </c>
      <c r="V23" s="11">
        <v>51</v>
      </c>
      <c r="W23" s="11">
        <v>25.5</v>
      </c>
      <c r="X23" s="11">
        <v>2.5499999999999998E-2</v>
      </c>
      <c r="Y23" s="11">
        <v>1.0912061929700001</v>
      </c>
      <c r="Z23" s="11">
        <v>1.1614025831200001</v>
      </c>
      <c r="AA23" s="11">
        <v>1.1194014853100001</v>
      </c>
      <c r="AB23" s="11">
        <v>1.52425475662E-2</v>
      </c>
      <c r="AC23" s="12" t="s">
        <v>36</v>
      </c>
      <c r="AD23">
        <f t="shared" si="8"/>
        <v>1.1194014853100001</v>
      </c>
      <c r="AE23">
        <f t="shared" si="9"/>
        <v>1.52425475662E-2</v>
      </c>
      <c r="AF23">
        <f t="shared" si="10"/>
        <v>3.7641763223414447E-4</v>
      </c>
      <c r="AG23">
        <f t="shared" si="11"/>
        <v>-4</v>
      </c>
      <c r="AH23" s="12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51</v>
      </c>
      <c r="F24" s="11">
        <v>25.5</v>
      </c>
      <c r="G24" s="11">
        <v>2.5499999999999998E-2</v>
      </c>
      <c r="H24" s="11">
        <v>1.0979665517799999</v>
      </c>
      <c r="I24" s="11">
        <v>1.1567479372</v>
      </c>
      <c r="J24" s="11">
        <v>1.1283323858300001</v>
      </c>
      <c r="K24" s="11">
        <v>1.47666259469E-2</v>
      </c>
      <c r="L24" s="12" t="s">
        <v>36</v>
      </c>
      <c r="M24">
        <f t="shared" si="1"/>
        <v>1.1283323858300001</v>
      </c>
      <c r="N24">
        <f t="shared" si="5"/>
        <v>1.47666259469E-2</v>
      </c>
      <c r="O24">
        <f t="shared" si="6"/>
        <v>8.0272408681998327E-4</v>
      </c>
      <c r="P24">
        <f t="shared" si="7"/>
        <v>-2</v>
      </c>
      <c r="Q24" s="12" t="s">
        <v>36</v>
      </c>
      <c r="T24" s="1"/>
      <c r="U24" s="11">
        <v>14</v>
      </c>
      <c r="V24" s="11">
        <v>51</v>
      </c>
      <c r="W24" s="11">
        <v>25.5</v>
      </c>
      <c r="X24" s="11">
        <v>2.5499999999999998E-2</v>
      </c>
      <c r="Y24" s="11">
        <v>1.10223972797</v>
      </c>
      <c r="Z24" s="11">
        <v>1.1629438400300001</v>
      </c>
      <c r="AA24" s="11">
        <v>1.12891592933</v>
      </c>
      <c r="AB24" s="11">
        <v>1.51495266005E-2</v>
      </c>
      <c r="AC24" s="12" t="s">
        <v>36</v>
      </c>
      <c r="AD24">
        <f t="shared" si="8"/>
        <v>1.12891592933</v>
      </c>
      <c r="AE24">
        <f t="shared" si="9"/>
        <v>1.51495266005E-2</v>
      </c>
      <c r="AF24">
        <f t="shared" si="10"/>
        <v>8.3613096901754658E-4</v>
      </c>
      <c r="AG24">
        <f t="shared" si="11"/>
        <v>-2</v>
      </c>
      <c r="AH24" s="12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52</v>
      </c>
      <c r="F25" s="11">
        <v>26</v>
      </c>
      <c r="G25" s="11">
        <v>2.5999999999999999E-2</v>
      </c>
      <c r="H25" s="11">
        <v>1.0890649557100001</v>
      </c>
      <c r="I25" s="11">
        <v>1.1446087360399999</v>
      </c>
      <c r="J25" s="11">
        <v>1.1190916827099999</v>
      </c>
      <c r="K25" s="11">
        <v>1.44492179413E-2</v>
      </c>
      <c r="L25" s="12" t="s">
        <v>36</v>
      </c>
      <c r="M25">
        <f t="shared" si="1"/>
        <v>1.1190916827099999</v>
      </c>
      <c r="N25">
        <f t="shared" si="5"/>
        <v>1.44492179413E-2</v>
      </c>
      <c r="O25">
        <f t="shared" si="6"/>
        <v>3.6449234869930669E-4</v>
      </c>
      <c r="P25">
        <f t="shared" si="7"/>
        <v>0</v>
      </c>
      <c r="Q25" s="12" t="s">
        <v>36</v>
      </c>
      <c r="T25" s="1"/>
      <c r="U25" s="11">
        <v>15</v>
      </c>
      <c r="V25" s="11">
        <v>52</v>
      </c>
      <c r="W25" s="11">
        <v>26</v>
      </c>
      <c r="X25" s="11">
        <v>2.5999999999999999E-2</v>
      </c>
      <c r="Y25" s="11">
        <v>1.0922722816499999</v>
      </c>
      <c r="Z25" s="11">
        <v>1.1501237153999999</v>
      </c>
      <c r="AA25" s="11">
        <v>1.1192982678200001</v>
      </c>
      <c r="AB25" s="11">
        <v>1.40973761437E-2</v>
      </c>
      <c r="AC25" s="12" t="s">
        <v>36</v>
      </c>
      <c r="AD25">
        <f t="shared" si="8"/>
        <v>1.1192982678200001</v>
      </c>
      <c r="AE25">
        <f t="shared" si="9"/>
        <v>1.40973761437E-2</v>
      </c>
      <c r="AF25">
        <f t="shared" si="10"/>
        <v>3.7242314085244725E-4</v>
      </c>
      <c r="AG25">
        <f t="shared" si="11"/>
        <v>0</v>
      </c>
      <c r="AH25" s="12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50</v>
      </c>
      <c r="F26" s="11">
        <v>25</v>
      </c>
      <c r="G26" s="11">
        <v>2.5000000000000001E-2</v>
      </c>
      <c r="H26" s="11">
        <v>1.0981554984999999</v>
      </c>
      <c r="I26" s="11">
        <v>1.1549102067899999</v>
      </c>
      <c r="J26" s="11">
        <v>1.12928810596</v>
      </c>
      <c r="K26" s="11">
        <v>1.19244291425E-2</v>
      </c>
      <c r="L26" s="12" t="s">
        <v>36</v>
      </c>
      <c r="M26">
        <f t="shared" si="1"/>
        <v>1.12928810596</v>
      </c>
      <c r="N26">
        <f t="shared" si="5"/>
        <v>1.19244291425E-2</v>
      </c>
      <c r="O26">
        <f t="shared" si="6"/>
        <v>8.577931507241797E-4</v>
      </c>
      <c r="P26">
        <f t="shared" si="7"/>
        <v>2</v>
      </c>
      <c r="Q26" s="12" t="s">
        <v>36</v>
      </c>
      <c r="T26" s="1"/>
      <c r="U26" s="11">
        <v>16</v>
      </c>
      <c r="V26" s="11">
        <v>50</v>
      </c>
      <c r="W26" s="11">
        <v>25</v>
      </c>
      <c r="X26" s="11">
        <v>2.5000000000000001E-2</v>
      </c>
      <c r="Y26" s="11">
        <v>1.08847773075</v>
      </c>
      <c r="Z26" s="11">
        <v>1.15384685993</v>
      </c>
      <c r="AA26" s="11">
        <v>1.1255618643800001</v>
      </c>
      <c r="AB26" s="11">
        <v>1.2860467006199999E-2</v>
      </c>
      <c r="AC26" s="12" t="s">
        <v>36</v>
      </c>
      <c r="AD26">
        <f t="shared" si="8"/>
        <v>1.1255618643800001</v>
      </c>
      <c r="AE26">
        <f t="shared" si="9"/>
        <v>1.2860467006199999E-2</v>
      </c>
      <c r="AF26">
        <f t="shared" si="10"/>
        <v>6.5340891058151098E-4</v>
      </c>
      <c r="AG26">
        <f t="shared" si="11"/>
        <v>2</v>
      </c>
      <c r="AH26" s="12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25</v>
      </c>
      <c r="G27" s="11">
        <v>2.5000000000000001E-2</v>
      </c>
      <c r="H27" s="11">
        <v>1.0930850505800001</v>
      </c>
      <c r="I27" s="11">
        <v>1.1423923969300001</v>
      </c>
      <c r="J27" s="11">
        <v>1.1221745801</v>
      </c>
      <c r="K27" s="11">
        <v>1.2413417282200001E-2</v>
      </c>
      <c r="L27" s="12" t="s">
        <v>36</v>
      </c>
      <c r="M27">
        <f t="shared" si="1"/>
        <v>1.1221745801</v>
      </c>
      <c r="N27">
        <f t="shared" si="5"/>
        <v>1.2413417282200001E-2</v>
      </c>
      <c r="O27">
        <f t="shared" si="6"/>
        <v>4.9171200261131389E-4</v>
      </c>
      <c r="P27">
        <f t="shared" si="7"/>
        <v>4</v>
      </c>
      <c r="Q27" s="12" t="s">
        <v>36</v>
      </c>
      <c r="T27" s="1"/>
      <c r="U27" s="11">
        <v>17</v>
      </c>
      <c r="V27" s="11">
        <v>50</v>
      </c>
      <c r="W27" s="11">
        <v>25</v>
      </c>
      <c r="X27" s="11">
        <v>2.5000000000000001E-2</v>
      </c>
      <c r="Y27" s="11">
        <v>1.0891017913800001</v>
      </c>
      <c r="Z27" s="11">
        <v>1.1523019075400001</v>
      </c>
      <c r="AA27" s="11">
        <v>1.1260429787599999</v>
      </c>
      <c r="AB27" s="11">
        <v>1.3065857339699999E-2</v>
      </c>
      <c r="AC27" s="12" t="s">
        <v>36</v>
      </c>
      <c r="AD27">
        <f t="shared" si="8"/>
        <v>1.1260429787599999</v>
      </c>
      <c r="AE27">
        <f t="shared" si="9"/>
        <v>1.3065857339699999E-2</v>
      </c>
      <c r="AF27">
        <f t="shared" si="10"/>
        <v>6.7823674269380254E-4</v>
      </c>
      <c r="AG27">
        <f t="shared" si="11"/>
        <v>4</v>
      </c>
      <c r="AH27" s="12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50</v>
      </c>
      <c r="F28" s="11">
        <v>25</v>
      </c>
      <c r="G28" s="11">
        <v>2.5000000000000001E-2</v>
      </c>
      <c r="H28" s="11">
        <v>1.0980523824699999</v>
      </c>
      <c r="I28" s="11">
        <v>1.15246331692</v>
      </c>
      <c r="J28" s="11">
        <v>1.12798269987</v>
      </c>
      <c r="K28" s="11">
        <v>1.2948815958300001E-2</v>
      </c>
      <c r="L28" s="12" t="s">
        <v>36</v>
      </c>
      <c r="M28">
        <f t="shared" si="1"/>
        <v>1.12798269987</v>
      </c>
      <c r="N28">
        <f t="shared" si="5"/>
        <v>1.2948815958300001E-2</v>
      </c>
      <c r="O28">
        <f t="shared" si="6"/>
        <v>7.8303149201449274E-4</v>
      </c>
      <c r="P28">
        <f t="shared" si="7"/>
        <v>6</v>
      </c>
      <c r="Q28" s="12" t="s">
        <v>36</v>
      </c>
      <c r="T28" s="1"/>
      <c r="U28" s="11">
        <v>18</v>
      </c>
      <c r="V28" s="11">
        <v>50</v>
      </c>
      <c r="W28" s="11">
        <v>25</v>
      </c>
      <c r="X28" s="11">
        <v>2.5000000000000001E-2</v>
      </c>
      <c r="Y28" s="11">
        <v>1.1000204086300001</v>
      </c>
      <c r="Z28" s="11">
        <v>1.1481391191500001</v>
      </c>
      <c r="AA28" s="11">
        <v>1.1255854749700001</v>
      </c>
      <c r="AB28" s="11">
        <v>1.1808754925E-2</v>
      </c>
      <c r="AC28" s="12" t="s">
        <v>36</v>
      </c>
      <c r="AD28">
        <f t="shared" si="8"/>
        <v>1.1255854749700001</v>
      </c>
      <c r="AE28">
        <f t="shared" si="9"/>
        <v>1.1808754925E-2</v>
      </c>
      <c r="AF28">
        <f t="shared" si="10"/>
        <v>6.5461652944049482E-4</v>
      </c>
      <c r="AG28">
        <f t="shared" si="11"/>
        <v>6</v>
      </c>
      <c r="AH28" s="12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50</v>
      </c>
      <c r="F29" s="11">
        <v>25</v>
      </c>
      <c r="G29" s="11">
        <v>2.5000000000000001E-2</v>
      </c>
      <c r="H29" s="11">
        <v>1.0812805890999999</v>
      </c>
      <c r="I29" s="11">
        <v>1.14854061604</v>
      </c>
      <c r="J29" s="11">
        <v>1.11876353502</v>
      </c>
      <c r="K29" s="11">
        <v>1.2848969985700001E-2</v>
      </c>
      <c r="L29" s="12" t="s">
        <v>36</v>
      </c>
      <c r="M29">
        <f t="shared" si="1"/>
        <v>1.11876353502</v>
      </c>
      <c r="N29">
        <f t="shared" si="5"/>
        <v>1.2848969985700001E-2</v>
      </c>
      <c r="O29">
        <f t="shared" si="6"/>
        <v>3.5207024644676432E-4</v>
      </c>
      <c r="P29">
        <f t="shared" si="7"/>
        <v>8</v>
      </c>
      <c r="Q29" s="12" t="s">
        <v>36</v>
      </c>
      <c r="T29" s="1"/>
      <c r="U29" s="11">
        <v>19</v>
      </c>
      <c r="V29" s="11">
        <v>50</v>
      </c>
      <c r="W29" s="11">
        <v>25</v>
      </c>
      <c r="X29" s="11">
        <v>2.5000000000000001E-2</v>
      </c>
      <c r="Y29" s="11">
        <v>1.09362316132</v>
      </c>
      <c r="Z29" s="11">
        <v>1.1519259214399999</v>
      </c>
      <c r="AA29" s="11">
        <v>1.119815588</v>
      </c>
      <c r="AB29" s="11">
        <v>1.1796213790099999E-2</v>
      </c>
      <c r="AC29" s="12" t="s">
        <v>36</v>
      </c>
      <c r="AD29">
        <f t="shared" si="8"/>
        <v>1.119815588</v>
      </c>
      <c r="AE29">
        <f t="shared" si="9"/>
        <v>1.1796213790099999E-2</v>
      </c>
      <c r="AF29">
        <f t="shared" si="10"/>
        <v>3.9265752778574163E-4</v>
      </c>
      <c r="AG29">
        <f t="shared" si="11"/>
        <v>8</v>
      </c>
      <c r="AH29" s="12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51</v>
      </c>
      <c r="F30" s="11">
        <v>25.5</v>
      </c>
      <c r="G30" s="11">
        <v>2.5499999999999998E-2</v>
      </c>
      <c r="H30" s="11">
        <v>1.0915613174400001</v>
      </c>
      <c r="I30" s="11">
        <v>1.1583678722399999</v>
      </c>
      <c r="J30" s="11">
        <v>1.1222203899800001</v>
      </c>
      <c r="K30" s="11">
        <v>1.3880433831200001E-2</v>
      </c>
      <c r="L30" s="12" t="s">
        <v>36</v>
      </c>
      <c r="M30">
        <f t="shared" si="1"/>
        <v>1.1222203899800001</v>
      </c>
      <c r="N30">
        <f t="shared" si="5"/>
        <v>1.3880433831200001E-2</v>
      </c>
      <c r="O30">
        <f t="shared" si="6"/>
        <v>4.9374573086328338E-4</v>
      </c>
      <c r="P30">
        <f t="shared" si="7"/>
        <v>10</v>
      </c>
      <c r="Q30" s="12" t="s">
        <v>36</v>
      </c>
      <c r="T30" s="1"/>
      <c r="U30" s="11">
        <v>20</v>
      </c>
      <c r="V30" s="11">
        <v>51</v>
      </c>
      <c r="W30" s="11">
        <v>25.5</v>
      </c>
      <c r="X30" s="11">
        <v>2.5499999999999998E-2</v>
      </c>
      <c r="Y30" s="11">
        <v>1.08832764626</v>
      </c>
      <c r="Z30" s="11">
        <v>1.1548898220099999</v>
      </c>
      <c r="AA30" s="11">
        <v>1.1228544244600001</v>
      </c>
      <c r="AB30" s="11">
        <v>1.5563232013900001E-2</v>
      </c>
      <c r="AC30" s="12" t="s">
        <v>36</v>
      </c>
      <c r="AD30">
        <f t="shared" si="8"/>
        <v>1.1228544244600001</v>
      </c>
      <c r="AE30">
        <f t="shared" si="9"/>
        <v>1.5563232013900001E-2</v>
      </c>
      <c r="AF30">
        <f t="shared" si="10"/>
        <v>5.2232471739784481E-4</v>
      </c>
      <c r="AG30">
        <f t="shared" si="11"/>
        <v>10</v>
      </c>
      <c r="AH30" s="12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51</v>
      </c>
      <c r="F31" s="11">
        <v>25.5</v>
      </c>
      <c r="G31" s="11">
        <v>2.5499999999999998E-2</v>
      </c>
      <c r="H31" s="11">
        <v>1.0821511745500001</v>
      </c>
      <c r="I31" s="11">
        <v>1.13694310188</v>
      </c>
      <c r="J31" s="11">
        <v>1.11391700249</v>
      </c>
      <c r="K31" s="11">
        <v>1.43323592762E-2</v>
      </c>
      <c r="L31" s="12" t="s">
        <v>36</v>
      </c>
      <c r="M31">
        <f t="shared" si="1"/>
        <v>1.11391700249</v>
      </c>
      <c r="N31">
        <f t="shared" si="5"/>
        <v>1.43323592762E-2</v>
      </c>
      <c r="O31">
        <f t="shared" si="6"/>
        <v>1.9368295830666455E-4</v>
      </c>
      <c r="P31">
        <f t="shared" si="7"/>
        <v>12</v>
      </c>
      <c r="Q31" s="12" t="s">
        <v>36</v>
      </c>
      <c r="T31" s="1"/>
      <c r="U31" s="11">
        <v>21</v>
      </c>
      <c r="V31" s="11">
        <v>51</v>
      </c>
      <c r="W31" s="11">
        <v>25.5</v>
      </c>
      <c r="X31" s="11">
        <v>2.5499999999999998E-2</v>
      </c>
      <c r="Y31" s="11">
        <v>1.07983005047</v>
      </c>
      <c r="Z31" s="11">
        <v>1.14704596996</v>
      </c>
      <c r="AA31" s="11">
        <v>1.1122425327100001</v>
      </c>
      <c r="AB31" s="11">
        <v>1.4767113151200001E-2</v>
      </c>
      <c r="AC31" s="12" t="s">
        <v>36</v>
      </c>
      <c r="AD31">
        <f t="shared" si="8"/>
        <v>1.1122425327100001</v>
      </c>
      <c r="AE31">
        <f t="shared" si="9"/>
        <v>1.4767113151200001E-2</v>
      </c>
      <c r="AF31">
        <f t="shared" si="10"/>
        <v>1.4987960715541934E-4</v>
      </c>
      <c r="AG31">
        <f t="shared" si="11"/>
        <v>12</v>
      </c>
      <c r="AH31" s="12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52</v>
      </c>
      <c r="F32" s="11">
        <v>26</v>
      </c>
      <c r="G32" s="11">
        <v>2.5999999999999999E-2</v>
      </c>
      <c r="H32" s="11">
        <v>1.09160065651</v>
      </c>
      <c r="I32" s="11">
        <v>1.14967656136</v>
      </c>
      <c r="J32" s="11">
        <v>1.11595677642</v>
      </c>
      <c r="K32" s="11">
        <v>1.2776320038E-2</v>
      </c>
      <c r="L32" s="12" t="s">
        <v>36</v>
      </c>
      <c r="M32">
        <f t="shared" si="1"/>
        <v>1.11595677642</v>
      </c>
      <c r="N32">
        <f t="shared" si="5"/>
        <v>1.2776320038E-2</v>
      </c>
      <c r="O32">
        <f t="shared" si="6"/>
        <v>2.5461871371786575E-4</v>
      </c>
      <c r="P32">
        <f t="shared" si="7"/>
        <v>14</v>
      </c>
      <c r="Q32" s="12" t="s">
        <v>36</v>
      </c>
      <c r="T32" s="1"/>
      <c r="U32" s="11">
        <v>22</v>
      </c>
      <c r="V32" s="11">
        <v>52</v>
      </c>
      <c r="W32" s="11">
        <v>26</v>
      </c>
      <c r="X32" s="11">
        <v>2.5999999999999999E-2</v>
      </c>
      <c r="Y32" s="11">
        <v>1.07735466957</v>
      </c>
      <c r="Z32" s="11">
        <v>1.1444948911699999</v>
      </c>
      <c r="AA32" s="11">
        <v>1.11237630019</v>
      </c>
      <c r="AB32" s="11">
        <v>1.4416942668400001E-2</v>
      </c>
      <c r="AC32" s="12" t="s">
        <v>36</v>
      </c>
      <c r="AD32">
        <f t="shared" si="8"/>
        <v>1.11237630019</v>
      </c>
      <c r="AE32">
        <f t="shared" si="9"/>
        <v>1.4416942668400001E-2</v>
      </c>
      <c r="AF32">
        <f t="shared" si="10"/>
        <v>1.5317280639299185E-4</v>
      </c>
      <c r="AG32">
        <f t="shared" si="11"/>
        <v>14</v>
      </c>
      <c r="AH32" s="12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1.0781934261299999</v>
      </c>
      <c r="I33" s="11">
        <v>1.12841486931</v>
      </c>
      <c r="J33" s="11">
        <v>1.1012718186699999</v>
      </c>
      <c r="K33" s="11">
        <v>1.30226837792E-2</v>
      </c>
      <c r="L33" s="12" t="s">
        <v>36</v>
      </c>
      <c r="M33">
        <f t="shared" si="1"/>
        <v>1.1012718186699999</v>
      </c>
      <c r="N33">
        <f t="shared" si="5"/>
        <v>1.30226837792E-2</v>
      </c>
      <c r="O33">
        <f t="shared" si="6"/>
        <v>1.6175227293600946E-6</v>
      </c>
      <c r="P33">
        <f t="shared" si="7"/>
        <v>16</v>
      </c>
      <c r="Q33" s="12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1.0704814195600001</v>
      </c>
      <c r="Z33" s="11">
        <v>1.1259441375699999</v>
      </c>
      <c r="AA33" s="11">
        <v>1.1047679817</v>
      </c>
      <c r="AB33" s="11">
        <v>1.1994083585100001E-2</v>
      </c>
      <c r="AC33" s="12" t="s">
        <v>36</v>
      </c>
      <c r="AD33">
        <f t="shared" si="8"/>
        <v>1.1047679817</v>
      </c>
      <c r="AE33">
        <f t="shared" si="9"/>
        <v>1.1994083585100001E-2</v>
      </c>
      <c r="AF33">
        <f t="shared" si="10"/>
        <v>2.2733649491534161E-5</v>
      </c>
      <c r="AG33">
        <f t="shared" si="11"/>
        <v>16</v>
      </c>
      <c r="AH33" s="12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52</v>
      </c>
      <c r="F34" s="11">
        <v>26</v>
      </c>
      <c r="G34" s="11">
        <v>2.5999999999999999E-2</v>
      </c>
      <c r="H34" s="11">
        <v>1.0698317289399999</v>
      </c>
      <c r="I34" s="11">
        <v>1.1391506195100001</v>
      </c>
      <c r="J34" s="11">
        <v>1.1042824020799999</v>
      </c>
      <c r="K34" s="11">
        <v>1.39257385142E-2</v>
      </c>
      <c r="L34" s="12" t="s">
        <v>36</v>
      </c>
      <c r="M34">
        <f t="shared" si="1"/>
        <v>1.1042824020799999</v>
      </c>
      <c r="N34">
        <f t="shared" si="5"/>
        <v>1.39257385142E-2</v>
      </c>
      <c r="O34">
        <f t="shared" si="6"/>
        <v>1.8338967574787113E-5</v>
      </c>
      <c r="P34">
        <f t="shared" si="7"/>
        <v>18</v>
      </c>
      <c r="Q34" s="12" t="s">
        <v>36</v>
      </c>
      <c r="T34" s="1"/>
      <c r="U34" s="11">
        <v>24</v>
      </c>
      <c r="V34" s="11">
        <v>52</v>
      </c>
      <c r="W34" s="11">
        <v>26</v>
      </c>
      <c r="X34" s="11">
        <v>2.5999999999999999E-2</v>
      </c>
      <c r="Y34" s="11">
        <v>1.0664656162299999</v>
      </c>
      <c r="Z34" s="11">
        <v>1.1434289217</v>
      </c>
      <c r="AA34" s="11">
        <v>1.1011938429799999</v>
      </c>
      <c r="AB34" s="11">
        <v>1.51662577686E-2</v>
      </c>
      <c r="AC34" s="12" t="s">
        <v>36</v>
      </c>
      <c r="AD34">
        <f t="shared" si="8"/>
        <v>1.1011938429799999</v>
      </c>
      <c r="AE34">
        <f t="shared" si="9"/>
        <v>1.51662577686E-2</v>
      </c>
      <c r="AF34">
        <f t="shared" si="10"/>
        <v>1.4252610608948125E-6</v>
      </c>
      <c r="AG34">
        <f t="shared" si="11"/>
        <v>18</v>
      </c>
      <c r="AH34" s="12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52</v>
      </c>
      <c r="F35" s="11">
        <v>26</v>
      </c>
      <c r="G35" s="11">
        <v>2.5999999999999999E-2</v>
      </c>
      <c r="H35" s="11">
        <v>1.04644167423</v>
      </c>
      <c r="I35" s="11">
        <v>1.1140950918200001</v>
      </c>
      <c r="J35" s="11">
        <v>1.08541856592</v>
      </c>
      <c r="K35" s="11">
        <v>1.4101382291100001E-2</v>
      </c>
      <c r="L35" s="12" t="s">
        <v>36</v>
      </c>
      <c r="M35">
        <f t="shared" si="1"/>
        <v>1.08541856592</v>
      </c>
      <c r="N35">
        <f t="shared" si="5"/>
        <v>1.4101382291100001E-2</v>
      </c>
      <c r="O35">
        <f t="shared" si="6"/>
        <v>2.1261821982938899E-4</v>
      </c>
      <c r="P35">
        <f t="shared" si="7"/>
        <v>20</v>
      </c>
      <c r="Q35" s="12" t="s">
        <v>36</v>
      </c>
      <c r="T35" s="1"/>
      <c r="U35" s="11">
        <v>25</v>
      </c>
      <c r="V35" s="11">
        <v>52</v>
      </c>
      <c r="W35" s="11">
        <v>26</v>
      </c>
      <c r="X35" s="11">
        <v>2.5999999999999999E-2</v>
      </c>
      <c r="Y35" s="11">
        <v>1.0528877973599999</v>
      </c>
      <c r="Z35" s="11">
        <v>1.1179628372199999</v>
      </c>
      <c r="AA35" s="11">
        <v>1.0873637336999999</v>
      </c>
      <c r="AB35" s="11">
        <v>1.3260325869E-2</v>
      </c>
      <c r="AC35" s="12" t="s">
        <v>36</v>
      </c>
      <c r="AD35">
        <f t="shared" si="8"/>
        <v>1.0873637336999999</v>
      </c>
      <c r="AE35">
        <f t="shared" si="9"/>
        <v>1.3260325869E-2</v>
      </c>
      <c r="AF35">
        <f t="shared" si="10"/>
        <v>1.5967522600451929E-4</v>
      </c>
      <c r="AG35">
        <f t="shared" si="11"/>
        <v>20</v>
      </c>
      <c r="AH35" s="12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50</v>
      </c>
      <c r="F36" s="11">
        <v>25</v>
      </c>
      <c r="G36" s="11">
        <v>2.5000000000000001E-2</v>
      </c>
      <c r="H36" s="11">
        <v>1.04667842388</v>
      </c>
      <c r="I36" s="11">
        <v>1.1062852144199999</v>
      </c>
      <c r="J36" s="11">
        <v>1.07465087891</v>
      </c>
      <c r="K36" s="11">
        <v>1.3057178022700001E-2</v>
      </c>
      <c r="L36" s="12" t="s">
        <v>36</v>
      </c>
      <c r="M36">
        <f t="shared" si="1"/>
        <v>1.07465087891</v>
      </c>
      <c r="N36">
        <f t="shared" si="5"/>
        <v>1.3057178022700001E-2</v>
      </c>
      <c r="O36">
        <f t="shared" si="6"/>
        <v>6.4257794003548746E-4</v>
      </c>
      <c r="P36">
        <f t="shared" si="7"/>
        <v>22</v>
      </c>
      <c r="Q36" s="12" t="s">
        <v>36</v>
      </c>
      <c r="U36" s="11">
        <v>26</v>
      </c>
      <c r="V36" s="11">
        <v>50</v>
      </c>
      <c r="W36" s="11">
        <v>25</v>
      </c>
      <c r="X36" s="11">
        <v>2.5000000000000001E-2</v>
      </c>
      <c r="Y36" s="11">
        <v>1.04540908337</v>
      </c>
      <c r="Z36" s="11">
        <v>1.10200238228</v>
      </c>
      <c r="AA36" s="11">
        <v>1.07765122414</v>
      </c>
      <c r="AB36" s="11">
        <v>1.4160469258900001E-2</v>
      </c>
      <c r="AC36" s="12" t="s">
        <v>36</v>
      </c>
      <c r="AD36">
        <f t="shared" si="8"/>
        <v>1.07765122414</v>
      </c>
      <c r="AE36">
        <f t="shared" si="9"/>
        <v>1.4160469258900001E-2</v>
      </c>
      <c r="AF36">
        <f t="shared" si="10"/>
        <v>4.994677824405213E-4</v>
      </c>
      <c r="AG36">
        <f t="shared" si="11"/>
        <v>22</v>
      </c>
      <c r="AH36" s="12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51</v>
      </c>
      <c r="F37" s="11">
        <v>25.5</v>
      </c>
      <c r="G37" s="11">
        <v>2.5499999999999998E-2</v>
      </c>
      <c r="H37" s="11">
        <v>1.0180113315599999</v>
      </c>
      <c r="I37" s="11">
        <v>1.09952890873</v>
      </c>
      <c r="J37" s="11">
        <v>1.0632746850699999</v>
      </c>
      <c r="K37" s="11">
        <v>1.5207417268500001E-2</v>
      </c>
      <c r="L37" s="12" t="s">
        <v>36</v>
      </c>
      <c r="M37">
        <f t="shared" si="1"/>
        <v>1.0632746850699999</v>
      </c>
      <c r="N37">
        <f t="shared" si="5"/>
        <v>1.5207417268500001E-2</v>
      </c>
      <c r="O37">
        <f t="shared" si="6"/>
        <v>1.3487487567076953E-3</v>
      </c>
      <c r="P37">
        <f t="shared" si="7"/>
        <v>24</v>
      </c>
      <c r="Q37" s="12" t="s">
        <v>36</v>
      </c>
      <c r="U37" s="11">
        <v>27</v>
      </c>
      <c r="V37" s="11">
        <v>51</v>
      </c>
      <c r="W37" s="11">
        <v>25.5</v>
      </c>
      <c r="X37" s="11">
        <v>2.5499999999999998E-2</v>
      </c>
      <c r="Y37" s="11">
        <v>1.03970348835</v>
      </c>
      <c r="Z37" s="11">
        <v>1.0906273126599999</v>
      </c>
      <c r="AA37" s="11">
        <v>1.0600521330699999</v>
      </c>
      <c r="AB37" s="11">
        <v>1.2544873537600001E-2</v>
      </c>
      <c r="AC37" s="12" t="s">
        <v>36</v>
      </c>
      <c r="AD37">
        <f t="shared" si="8"/>
        <v>1.0600521330699999</v>
      </c>
      <c r="AE37">
        <f t="shared" si="9"/>
        <v>1.2544873537600001E-2</v>
      </c>
      <c r="AF37">
        <f t="shared" si="10"/>
        <v>1.5958320722570026E-3</v>
      </c>
      <c r="AG37">
        <f t="shared" si="11"/>
        <v>24</v>
      </c>
      <c r="AH37" s="12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52</v>
      </c>
      <c r="F38" s="11">
        <v>26</v>
      </c>
      <c r="G38" s="11">
        <v>2.5999999999999999E-2</v>
      </c>
      <c r="H38" s="11">
        <v>1.0214416980700001</v>
      </c>
      <c r="I38" s="11">
        <v>1.0834486484500001</v>
      </c>
      <c r="J38" s="11">
        <v>1.0476323320300001</v>
      </c>
      <c r="K38" s="11">
        <v>1.2862869804300001E-2</v>
      </c>
      <c r="L38" s="12" t="s">
        <v>36</v>
      </c>
      <c r="M38">
        <f t="shared" si="1"/>
        <v>1.0476323320300001</v>
      </c>
      <c r="N38">
        <f t="shared" si="5"/>
        <v>1.2862869804300001E-2</v>
      </c>
      <c r="O38">
        <f t="shared" si="6"/>
        <v>2.7423726486161672E-3</v>
      </c>
      <c r="P38">
        <f t="shared" si="7"/>
        <v>26</v>
      </c>
      <c r="Q38" s="12" t="s">
        <v>36</v>
      </c>
      <c r="U38" s="11">
        <v>28</v>
      </c>
      <c r="V38" s="11">
        <v>52</v>
      </c>
      <c r="W38" s="11">
        <v>26</v>
      </c>
      <c r="X38" s="11">
        <v>2.5999999999999999E-2</v>
      </c>
      <c r="Y38" s="11">
        <v>1.008066535</v>
      </c>
      <c r="Z38" s="11">
        <v>1.08530557156</v>
      </c>
      <c r="AA38" s="11">
        <v>1.04390414862</v>
      </c>
      <c r="AB38" s="11">
        <v>1.47032708884E-2</v>
      </c>
      <c r="AC38" s="12" t="s">
        <v>36</v>
      </c>
      <c r="AD38">
        <f t="shared" si="8"/>
        <v>1.04390414862</v>
      </c>
      <c r="AE38">
        <f t="shared" si="9"/>
        <v>1.47032708884E-2</v>
      </c>
      <c r="AF38">
        <f t="shared" si="10"/>
        <v>3.1467445420470547E-3</v>
      </c>
      <c r="AG38">
        <f t="shared" si="11"/>
        <v>26</v>
      </c>
      <c r="AH38" s="12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52</v>
      </c>
      <c r="F39" s="11">
        <v>26</v>
      </c>
      <c r="G39" s="11">
        <v>2.5999999999999999E-2</v>
      </c>
      <c r="H39" s="11">
        <v>0.99096995592100001</v>
      </c>
      <c r="I39" s="11">
        <v>1.05367660522</v>
      </c>
      <c r="J39" s="11">
        <v>1.0260214691</v>
      </c>
      <c r="K39" s="11">
        <v>1.53846932909E-2</v>
      </c>
      <c r="L39" s="12" t="s">
        <v>36</v>
      </c>
      <c r="M39">
        <f t="shared" si="1"/>
        <v>1.0260214691</v>
      </c>
      <c r="N39">
        <f t="shared" si="5"/>
        <v>1.53846932909E-2</v>
      </c>
      <c r="O39">
        <f t="shared" si="6"/>
        <v>5.472823034122264E-3</v>
      </c>
      <c r="P39">
        <f t="shared" si="7"/>
        <v>28</v>
      </c>
      <c r="Q39" s="12" t="s">
        <v>36</v>
      </c>
      <c r="U39" s="11">
        <v>29</v>
      </c>
      <c r="V39" s="11">
        <v>52</v>
      </c>
      <c r="W39" s="11">
        <v>26</v>
      </c>
      <c r="X39" s="11">
        <v>2.5999999999999999E-2</v>
      </c>
      <c r="Y39" s="11">
        <v>1.0009144544599999</v>
      </c>
      <c r="Z39" s="11">
        <v>1.0501784086199999</v>
      </c>
      <c r="AA39" s="11">
        <v>1.0239763580800001</v>
      </c>
      <c r="AB39" s="11">
        <v>1.1442844407699999E-2</v>
      </c>
      <c r="AC39" s="12" t="s">
        <v>36</v>
      </c>
      <c r="AD39">
        <f t="shared" si="8"/>
        <v>1.0239763580800001</v>
      </c>
      <c r="AE39">
        <f t="shared" si="9"/>
        <v>1.1442844407699999E-2</v>
      </c>
      <c r="AF39">
        <f t="shared" si="10"/>
        <v>5.7795941307803803E-3</v>
      </c>
      <c r="AG39">
        <f t="shared" si="11"/>
        <v>28</v>
      </c>
      <c r="AH39" s="12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992</v>
      </c>
      <c r="F60" s="11">
        <v>496</v>
      </c>
      <c r="G60" s="11">
        <v>0.496</v>
      </c>
      <c r="H60" s="11">
        <v>518.58551025400004</v>
      </c>
      <c r="I60" s="11">
        <v>19598.2109375</v>
      </c>
      <c r="J60" s="11">
        <v>4530.32622713</v>
      </c>
      <c r="K60" s="13">
        <v>1881.20289968</v>
      </c>
      <c r="O60">
        <f t="shared" ref="O60:O88" si="12">J60/P$60</f>
        <v>1.5777040924831065</v>
      </c>
      <c r="P60">
        <f>K$60/(SQRT(2-(PI()/2)))</f>
        <v>2871.467627367208</v>
      </c>
      <c r="T60" s="1"/>
      <c r="U60" s="11">
        <v>1</v>
      </c>
      <c r="V60" s="11">
        <v>992</v>
      </c>
      <c r="W60" s="11">
        <v>496</v>
      </c>
      <c r="X60" s="11">
        <v>0.496</v>
      </c>
      <c r="Y60" s="11">
        <v>707.09851074200003</v>
      </c>
      <c r="Z60" s="11">
        <v>21920.0546875</v>
      </c>
      <c r="AA60" s="11">
        <v>4713.19255737</v>
      </c>
      <c r="AB60" s="11">
        <v>2037.3700322699999</v>
      </c>
      <c r="AF60">
        <f>AA60/AG$60</f>
        <v>1.515573435301474</v>
      </c>
      <c r="AG60">
        <f>AB$60/(SQRT(2-(PI()/2)))</f>
        <v>3109.8410988131786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52</v>
      </c>
      <c r="F61" s="11">
        <v>26</v>
      </c>
      <c r="G61" s="11">
        <v>2.5999999999999999E-2</v>
      </c>
      <c r="H61" s="11">
        <v>370961.5</v>
      </c>
      <c r="I61" s="11">
        <v>395140.5625</v>
      </c>
      <c r="J61" s="11">
        <v>381212.70733200002</v>
      </c>
      <c r="K61" s="13">
        <v>6291.7843336899996</v>
      </c>
      <c r="O61">
        <f t="shared" si="12"/>
        <v>132.75883861575218</v>
      </c>
      <c r="T61" s="1"/>
      <c r="U61" s="11">
        <v>2</v>
      </c>
      <c r="V61" s="11">
        <v>52</v>
      </c>
      <c r="W61" s="11">
        <v>26</v>
      </c>
      <c r="X61" s="11">
        <v>2.5999999999999999E-2</v>
      </c>
      <c r="Y61" s="11">
        <v>374913.75</v>
      </c>
      <c r="Z61" s="11">
        <v>407591.78125</v>
      </c>
      <c r="AA61" s="11">
        <v>389823.51742799999</v>
      </c>
      <c r="AB61" s="11">
        <v>7092.7308740899998</v>
      </c>
      <c r="AF61">
        <f t="shared" ref="AF61:AF88" si="14">AA61/AG$60</f>
        <v>125.35158712024544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51</v>
      </c>
      <c r="F62" s="11">
        <v>25.5</v>
      </c>
      <c r="G62" s="11">
        <v>2.5499999999999998E-2</v>
      </c>
      <c r="H62" s="11">
        <v>407154.4375</v>
      </c>
      <c r="I62" s="11">
        <v>446523.71875</v>
      </c>
      <c r="J62" s="11">
        <v>426958.56862699997</v>
      </c>
      <c r="K62" s="13">
        <v>6656.7212765000004</v>
      </c>
      <c r="O62">
        <f t="shared" si="12"/>
        <v>148.69001640755735</v>
      </c>
      <c r="T62" s="1"/>
      <c r="U62" s="11">
        <v>3</v>
      </c>
      <c r="V62" s="11">
        <v>51</v>
      </c>
      <c r="W62" s="11">
        <v>25.5</v>
      </c>
      <c r="X62" s="11">
        <v>2.5499999999999998E-2</v>
      </c>
      <c r="Y62" s="11">
        <v>421228.6875</v>
      </c>
      <c r="Z62" s="11">
        <v>454033.03125</v>
      </c>
      <c r="AA62" s="11">
        <v>434606.62561300001</v>
      </c>
      <c r="AB62" s="11">
        <v>6883.5650170899999</v>
      </c>
      <c r="AF62">
        <f t="shared" si="14"/>
        <v>139.752036134213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52</v>
      </c>
      <c r="F63" s="11">
        <v>26</v>
      </c>
      <c r="G63" s="11">
        <v>2.5999999999999999E-2</v>
      </c>
      <c r="H63" s="11">
        <v>431592.78125</v>
      </c>
      <c r="I63" s="11">
        <v>476104.71875</v>
      </c>
      <c r="J63" s="11">
        <v>456543.89783700003</v>
      </c>
      <c r="K63" s="13">
        <v>8164.2615925</v>
      </c>
      <c r="O63">
        <f t="shared" si="12"/>
        <v>158.99322474883553</v>
      </c>
      <c r="T63" s="1"/>
      <c r="U63" s="11">
        <v>4</v>
      </c>
      <c r="V63" s="11">
        <v>52</v>
      </c>
      <c r="W63" s="11">
        <v>26</v>
      </c>
      <c r="X63" s="11">
        <v>2.5999999999999999E-2</v>
      </c>
      <c r="Y63" s="11">
        <v>443098.25</v>
      </c>
      <c r="Z63" s="11">
        <v>479236.03125</v>
      </c>
      <c r="AA63" s="11">
        <v>464928.45192299999</v>
      </c>
      <c r="AB63" s="11">
        <v>7155.2898527200005</v>
      </c>
      <c r="AF63">
        <f t="shared" si="14"/>
        <v>149.5023176909047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52</v>
      </c>
      <c r="F64" s="11">
        <v>26</v>
      </c>
      <c r="G64" s="11">
        <v>2.5999999999999999E-2</v>
      </c>
      <c r="H64" s="11">
        <v>465819.4375</v>
      </c>
      <c r="I64" s="11">
        <v>497496.375</v>
      </c>
      <c r="J64" s="11">
        <v>482757.81610599998</v>
      </c>
      <c r="K64" s="13">
        <v>7050.9887718199998</v>
      </c>
      <c r="O64">
        <f t="shared" si="12"/>
        <v>168.12232584653273</v>
      </c>
      <c r="T64" s="1"/>
      <c r="U64" s="11">
        <v>5</v>
      </c>
      <c r="V64" s="11">
        <v>52</v>
      </c>
      <c r="W64" s="11">
        <v>26</v>
      </c>
      <c r="X64" s="11">
        <v>2.5999999999999999E-2</v>
      </c>
      <c r="Y64" s="11">
        <v>463225.3125</v>
      </c>
      <c r="Z64" s="11">
        <v>505171.40625</v>
      </c>
      <c r="AA64" s="11">
        <v>489379.20432700001</v>
      </c>
      <c r="AB64" s="11">
        <v>7853.7709059999997</v>
      </c>
      <c r="AF64">
        <f t="shared" si="14"/>
        <v>157.36469767338394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51</v>
      </c>
      <c r="F65" s="11">
        <v>25.5</v>
      </c>
      <c r="G65" s="11">
        <v>2.5499999999999998E-2</v>
      </c>
      <c r="H65" s="11">
        <v>488377.90625</v>
      </c>
      <c r="I65" s="11">
        <v>518931.21875</v>
      </c>
      <c r="J65" s="11">
        <v>504842.566789</v>
      </c>
      <c r="K65" s="13">
        <v>7940.1671992199999</v>
      </c>
      <c r="O65">
        <f t="shared" si="12"/>
        <v>175.81342794098646</v>
      </c>
      <c r="T65" s="1"/>
      <c r="U65" s="11">
        <v>6</v>
      </c>
      <c r="V65" s="11">
        <v>51</v>
      </c>
      <c r="W65" s="11">
        <v>25.5</v>
      </c>
      <c r="X65" s="11">
        <v>2.5499999999999998E-2</v>
      </c>
      <c r="Y65" s="11">
        <v>484514</v>
      </c>
      <c r="Z65" s="11">
        <v>528732.9375</v>
      </c>
      <c r="AA65" s="11">
        <v>512468.67095599999</v>
      </c>
      <c r="AB65" s="11">
        <v>9166.7185222499993</v>
      </c>
      <c r="AF65">
        <f t="shared" si="14"/>
        <v>164.78934282255628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51</v>
      </c>
      <c r="F66" s="11">
        <v>25.5</v>
      </c>
      <c r="G66" s="11">
        <v>2.5499999999999998E-2</v>
      </c>
      <c r="H66" s="11">
        <v>503524.90625</v>
      </c>
      <c r="I66" s="11">
        <v>534532</v>
      </c>
      <c r="J66" s="11">
        <v>518444.84620099998</v>
      </c>
      <c r="K66" s="13">
        <v>5887.5689407199998</v>
      </c>
      <c r="O66">
        <f t="shared" si="12"/>
        <v>180.55047574273084</v>
      </c>
      <c r="T66" s="1"/>
      <c r="U66" s="11">
        <v>7</v>
      </c>
      <c r="V66" s="11">
        <v>51</v>
      </c>
      <c r="W66" s="11">
        <v>25.5</v>
      </c>
      <c r="X66" s="11">
        <v>2.5499999999999998E-2</v>
      </c>
      <c r="Y66" s="11">
        <v>507646.25</v>
      </c>
      <c r="Z66" s="11">
        <v>535879.6875</v>
      </c>
      <c r="AA66" s="11">
        <v>523708.46752499999</v>
      </c>
      <c r="AB66" s="11">
        <v>6545.6288062000003</v>
      </c>
      <c r="AF66">
        <f t="shared" si="14"/>
        <v>168.40360998665332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51</v>
      </c>
      <c r="F67" s="11">
        <v>25.5</v>
      </c>
      <c r="G67" s="11">
        <v>2.5499999999999998E-2</v>
      </c>
      <c r="H67" s="11">
        <v>519298.5625</v>
      </c>
      <c r="I67" s="11">
        <v>555664.375</v>
      </c>
      <c r="J67" s="11">
        <v>533771.50061300001</v>
      </c>
      <c r="K67" s="13">
        <v>7516.0792391900004</v>
      </c>
      <c r="O67">
        <f t="shared" si="12"/>
        <v>185.88804398341924</v>
      </c>
      <c r="T67" s="1"/>
      <c r="U67" s="11">
        <v>8</v>
      </c>
      <c r="V67" s="11">
        <v>51</v>
      </c>
      <c r="W67" s="11">
        <v>25.5</v>
      </c>
      <c r="X67" s="11">
        <v>2.5499999999999998E-2</v>
      </c>
      <c r="Y67" s="11">
        <v>519363.875</v>
      </c>
      <c r="Z67" s="11">
        <v>555375.375</v>
      </c>
      <c r="AA67" s="11">
        <v>538540.20159299998</v>
      </c>
      <c r="AB67" s="11">
        <v>7999.6103899099999</v>
      </c>
      <c r="AF67">
        <f t="shared" si="14"/>
        <v>173.17289999110415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51</v>
      </c>
      <c r="F68" s="11">
        <v>25.5</v>
      </c>
      <c r="G68" s="11">
        <v>2.5499999999999998E-2</v>
      </c>
      <c r="H68" s="11">
        <v>516705.625</v>
      </c>
      <c r="I68" s="11">
        <v>556939.25</v>
      </c>
      <c r="J68" s="11">
        <v>536310.19852900004</v>
      </c>
      <c r="K68" s="13">
        <v>9658.7172570399998</v>
      </c>
      <c r="O68" s="6">
        <f t="shared" si="12"/>
        <v>186.77215561045077</v>
      </c>
      <c r="T68" s="1"/>
      <c r="U68" s="11">
        <v>9</v>
      </c>
      <c r="V68" s="11">
        <v>51</v>
      </c>
      <c r="W68" s="11">
        <v>25.5</v>
      </c>
      <c r="X68" s="11">
        <v>2.5499999999999998E-2</v>
      </c>
      <c r="Y68" s="11">
        <v>519894.1875</v>
      </c>
      <c r="Z68" s="11">
        <v>561739.25</v>
      </c>
      <c r="AA68" s="11">
        <v>540260.914216</v>
      </c>
      <c r="AB68" s="11">
        <v>10589.694106999999</v>
      </c>
      <c r="AF68" s="6">
        <f t="shared" si="14"/>
        <v>173.72621206343371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51</v>
      </c>
      <c r="F69" s="11">
        <v>25.5</v>
      </c>
      <c r="G69" s="11">
        <v>2.5499999999999998E-2</v>
      </c>
      <c r="H69" s="11">
        <v>517980.5</v>
      </c>
      <c r="I69" s="11">
        <v>570228</v>
      </c>
      <c r="J69" s="11">
        <v>545897.68137300003</v>
      </c>
      <c r="K69" s="13">
        <v>13019.462249</v>
      </c>
      <c r="O69" s="6">
        <f t="shared" si="12"/>
        <v>190.11103456998498</v>
      </c>
      <c r="T69" s="1"/>
      <c r="U69" s="11">
        <v>10</v>
      </c>
      <c r="V69" s="11">
        <v>51</v>
      </c>
      <c r="W69" s="11">
        <v>25.5</v>
      </c>
      <c r="X69" s="11">
        <v>2.5499999999999998E-2</v>
      </c>
      <c r="Y69" s="11">
        <v>524894.375</v>
      </c>
      <c r="Z69" s="11">
        <v>571689.1875</v>
      </c>
      <c r="AA69" s="11">
        <v>549160.05269599997</v>
      </c>
      <c r="AB69" s="11">
        <v>13734.399829600001</v>
      </c>
      <c r="AF69" s="6">
        <f t="shared" si="14"/>
        <v>176.58781759157347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50</v>
      </c>
      <c r="F70" s="11">
        <v>25</v>
      </c>
      <c r="G70" s="11">
        <v>2.5000000000000001E-2</v>
      </c>
      <c r="H70" s="11">
        <v>519687.5</v>
      </c>
      <c r="I70" s="11">
        <v>563680.8125</v>
      </c>
      <c r="J70" s="11">
        <v>542583.91500000004</v>
      </c>
      <c r="K70" s="13">
        <v>13524.406081900001</v>
      </c>
      <c r="O70" s="6">
        <f t="shared" si="12"/>
        <v>188.95700227603976</v>
      </c>
      <c r="T70" s="1"/>
      <c r="U70" s="11">
        <v>11</v>
      </c>
      <c r="V70" s="11">
        <v>50</v>
      </c>
      <c r="W70" s="11">
        <v>25</v>
      </c>
      <c r="X70" s="11">
        <v>2.5000000000000001E-2</v>
      </c>
      <c r="Y70" s="11">
        <v>521788.21875</v>
      </c>
      <c r="Z70" s="11">
        <v>568936.5</v>
      </c>
      <c r="AA70" s="11">
        <v>547223.05062500003</v>
      </c>
      <c r="AB70" s="11">
        <v>11963.6531522</v>
      </c>
      <c r="AF70" s="6">
        <f t="shared" si="14"/>
        <v>175.96495551937974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50</v>
      </c>
      <c r="F71" s="11">
        <v>25</v>
      </c>
      <c r="G71" s="11">
        <v>2.5000000000000001E-2</v>
      </c>
      <c r="H71" s="11">
        <v>524570.875</v>
      </c>
      <c r="I71" s="11">
        <v>570292.8125</v>
      </c>
      <c r="J71" s="11">
        <v>550606.43625000003</v>
      </c>
      <c r="K71" s="13">
        <v>12616.624295600001</v>
      </c>
      <c r="O71" s="6">
        <f t="shared" si="12"/>
        <v>191.75087714808757</v>
      </c>
      <c r="T71" s="1"/>
      <c r="U71" s="11">
        <v>12</v>
      </c>
      <c r="V71" s="11">
        <v>50</v>
      </c>
      <c r="W71" s="11">
        <v>25</v>
      </c>
      <c r="X71" s="11">
        <v>2.5000000000000001E-2</v>
      </c>
      <c r="Y71" s="11">
        <v>530323.875</v>
      </c>
      <c r="Z71" s="11">
        <v>577295.4375</v>
      </c>
      <c r="AA71" s="11">
        <v>555165.78749999998</v>
      </c>
      <c r="AB71" s="11">
        <v>10521.130912799999</v>
      </c>
      <c r="AF71" s="6">
        <f t="shared" si="14"/>
        <v>178.51902070233433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51</v>
      </c>
      <c r="F72" s="11">
        <v>25.5</v>
      </c>
      <c r="G72" s="11">
        <v>2.5499999999999998E-2</v>
      </c>
      <c r="H72" s="11">
        <v>521826.65625</v>
      </c>
      <c r="I72" s="11">
        <v>567678.25</v>
      </c>
      <c r="J72" s="11">
        <v>545453.234069</v>
      </c>
      <c r="K72" s="13">
        <v>10324.1866297</v>
      </c>
      <c r="O72" s="6">
        <f t="shared" si="12"/>
        <v>189.95625403205932</v>
      </c>
      <c r="T72" s="1"/>
      <c r="U72" s="11">
        <v>13</v>
      </c>
      <c r="V72" s="11">
        <v>51</v>
      </c>
      <c r="W72" s="11">
        <v>25.5</v>
      </c>
      <c r="X72" s="11">
        <v>2.5499999999999998E-2</v>
      </c>
      <c r="Y72" s="11">
        <v>528480.375</v>
      </c>
      <c r="Z72" s="11">
        <v>570881.0625</v>
      </c>
      <c r="AA72" s="11">
        <v>549175.89583299996</v>
      </c>
      <c r="AB72" s="11">
        <v>8462.4568445099994</v>
      </c>
      <c r="AF72" s="6">
        <f t="shared" si="14"/>
        <v>176.59291210814089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51</v>
      </c>
      <c r="F73" s="11">
        <v>25.5</v>
      </c>
      <c r="G73" s="11">
        <v>2.5499999999999998E-2</v>
      </c>
      <c r="H73" s="11">
        <v>530837.0625</v>
      </c>
      <c r="I73" s="11">
        <v>582220.25</v>
      </c>
      <c r="J73" s="11">
        <v>552951.54166700004</v>
      </c>
      <c r="K73" s="13">
        <v>10967.6843056</v>
      </c>
      <c r="O73" s="6">
        <f t="shared" si="12"/>
        <v>192.56756941884467</v>
      </c>
      <c r="T73" s="1"/>
      <c r="U73" s="11">
        <v>14</v>
      </c>
      <c r="V73" s="11">
        <v>51</v>
      </c>
      <c r="W73" s="11">
        <v>25.5</v>
      </c>
      <c r="X73" s="11">
        <v>2.5499999999999998E-2</v>
      </c>
      <c r="Y73" s="11">
        <v>531258.25</v>
      </c>
      <c r="Z73" s="11">
        <v>579997.5625</v>
      </c>
      <c r="AA73" s="11">
        <v>555648.22916700004</v>
      </c>
      <c r="AB73" s="11">
        <v>8412.6835890500006</v>
      </c>
      <c r="AF73" s="6">
        <f t="shared" si="14"/>
        <v>178.6741545666286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s="34" customFormat="1" x14ac:dyDescent="0.25">
      <c r="C74" s="33">
        <f t="shared" ref="C74" si="27">C25</f>
        <v>0</v>
      </c>
      <c r="D74" s="34">
        <v>15</v>
      </c>
      <c r="E74" s="34">
        <v>52</v>
      </c>
      <c r="F74" s="34">
        <v>26</v>
      </c>
      <c r="G74" s="34">
        <v>2.5999999999999999E-2</v>
      </c>
      <c r="H74" s="34">
        <v>525111.0625</v>
      </c>
      <c r="I74" s="34">
        <v>567764.6875</v>
      </c>
      <c r="J74" s="34">
        <v>545430.20192300004</v>
      </c>
      <c r="K74" s="35">
        <v>11317.207023499999</v>
      </c>
      <c r="L74" s="35"/>
      <c r="O74" s="34">
        <f t="shared" si="12"/>
        <v>189.94823299578488</v>
      </c>
      <c r="P74" s="34">
        <f>AVERAGE(O73:O75)</f>
        <v>191.26997046579072</v>
      </c>
      <c r="T74" s="33"/>
      <c r="U74" s="34">
        <v>15</v>
      </c>
      <c r="V74" s="34">
        <v>52</v>
      </c>
      <c r="W74" s="34">
        <v>26</v>
      </c>
      <c r="X74" s="34">
        <v>2.5999999999999999E-2</v>
      </c>
      <c r="Y74" s="34">
        <v>528556.125</v>
      </c>
      <c r="Z74" s="34">
        <v>570805.3125</v>
      </c>
      <c r="AA74" s="34">
        <v>548929.91826900002</v>
      </c>
      <c r="AB74" s="34">
        <v>11029.843951000001</v>
      </c>
      <c r="AF74" s="34">
        <f t="shared" si="14"/>
        <v>176.51381560250471</v>
      </c>
      <c r="AG74" s="34">
        <f>AVERAGE(AF73:AF75)</f>
        <v>177.67528050641201</v>
      </c>
      <c r="AK74" s="33"/>
      <c r="AY74" s="33"/>
    </row>
    <row r="75" spans="3:63" x14ac:dyDescent="0.25">
      <c r="C75" s="1">
        <f t="shared" ref="C75" si="28">C26</f>
        <v>2</v>
      </c>
      <c r="D75" s="11">
        <v>16</v>
      </c>
      <c r="E75" s="11">
        <v>50</v>
      </c>
      <c r="F75" s="11">
        <v>25</v>
      </c>
      <c r="G75" s="11">
        <v>2.5000000000000001E-2</v>
      </c>
      <c r="H75" s="11">
        <v>522258.8125</v>
      </c>
      <c r="I75" s="11">
        <v>574787.1875</v>
      </c>
      <c r="J75" s="11">
        <v>549294.84125000006</v>
      </c>
      <c r="K75" s="13">
        <v>13902.781792199999</v>
      </c>
      <c r="O75" s="6">
        <f t="shared" si="12"/>
        <v>191.29410898274261</v>
      </c>
      <c r="T75" s="1"/>
      <c r="U75" s="11">
        <v>16</v>
      </c>
      <c r="V75" s="11">
        <v>50</v>
      </c>
      <c r="W75" s="11">
        <v>25</v>
      </c>
      <c r="X75" s="11">
        <v>2.5000000000000001E-2</v>
      </c>
      <c r="Y75" s="11">
        <v>525854</v>
      </c>
      <c r="Z75" s="11">
        <v>581361.25</v>
      </c>
      <c r="AA75" s="11">
        <v>553047.52124999999</v>
      </c>
      <c r="AB75" s="11">
        <v>11597.7658904</v>
      </c>
      <c r="AF75" s="6">
        <f t="shared" si="14"/>
        <v>177.83787135010266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50</v>
      </c>
      <c r="F76" s="11">
        <v>25</v>
      </c>
      <c r="G76" s="11">
        <v>2.5000000000000001E-2</v>
      </c>
      <c r="H76" s="11">
        <v>515236.3125</v>
      </c>
      <c r="I76" s="11">
        <v>559467.3125</v>
      </c>
      <c r="J76" s="11">
        <v>538304.28187499999</v>
      </c>
      <c r="K76" s="13">
        <v>11859.6012751</v>
      </c>
      <c r="O76" s="6">
        <f t="shared" si="12"/>
        <v>187.46660305154148</v>
      </c>
      <c r="T76" s="1"/>
      <c r="U76" s="11">
        <v>17</v>
      </c>
      <c r="V76" s="11">
        <v>50</v>
      </c>
      <c r="W76" s="11">
        <v>25</v>
      </c>
      <c r="X76" s="11">
        <v>2.5000000000000001E-2</v>
      </c>
      <c r="Y76" s="11">
        <v>523884.25</v>
      </c>
      <c r="Z76" s="11">
        <v>567522.3125</v>
      </c>
      <c r="AA76" s="11">
        <v>544962.86375000002</v>
      </c>
      <c r="AB76" s="11">
        <v>11020.826677900001</v>
      </c>
      <c r="AF76" s="6">
        <f t="shared" si="14"/>
        <v>175.23817019396148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50</v>
      </c>
      <c r="F77" s="11">
        <v>25</v>
      </c>
      <c r="G77" s="11">
        <v>2.5000000000000001E-2</v>
      </c>
      <c r="H77" s="11">
        <v>520465.375</v>
      </c>
      <c r="I77" s="11">
        <v>566900.375</v>
      </c>
      <c r="J77" s="11">
        <v>541621.93937499996</v>
      </c>
      <c r="K77" s="13">
        <v>12232.739762699999</v>
      </c>
      <c r="O77" s="6">
        <f t="shared" si="12"/>
        <v>188.62199044591091</v>
      </c>
      <c r="T77" s="1"/>
      <c r="U77" s="11">
        <v>18</v>
      </c>
      <c r="V77" s="11">
        <v>50</v>
      </c>
      <c r="W77" s="11">
        <v>25</v>
      </c>
      <c r="X77" s="11">
        <v>2.5000000000000001E-2</v>
      </c>
      <c r="Y77" s="11">
        <v>515500.09375</v>
      </c>
      <c r="Z77" s="11">
        <v>572901.3125</v>
      </c>
      <c r="AA77" s="11">
        <v>544247.17374999996</v>
      </c>
      <c r="AB77" s="11">
        <v>12540.846151199999</v>
      </c>
      <c r="AF77" s="6">
        <f t="shared" si="14"/>
        <v>175.00803303348948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50</v>
      </c>
      <c r="F78" s="11">
        <v>25</v>
      </c>
      <c r="G78" s="11">
        <v>2.5000000000000001E-2</v>
      </c>
      <c r="H78" s="11">
        <v>496740.09375</v>
      </c>
      <c r="I78" s="11">
        <v>555318.625</v>
      </c>
      <c r="J78" s="11">
        <v>530365.17437499994</v>
      </c>
      <c r="K78" s="13">
        <v>14211.901174000001</v>
      </c>
      <c r="O78" s="6">
        <f t="shared" si="12"/>
        <v>184.70177734905593</v>
      </c>
      <c r="T78" s="1"/>
      <c r="U78" s="11">
        <v>19</v>
      </c>
      <c r="V78" s="11">
        <v>50</v>
      </c>
      <c r="W78" s="11">
        <v>25</v>
      </c>
      <c r="X78" s="11">
        <v>2.5000000000000001E-2</v>
      </c>
      <c r="Y78" s="11">
        <v>494817.4375</v>
      </c>
      <c r="Z78" s="11">
        <v>561006.9375</v>
      </c>
      <c r="AA78" s="11">
        <v>533992.73</v>
      </c>
      <c r="AB78" s="11">
        <v>15360.327806499999</v>
      </c>
      <c r="AF78" s="6">
        <f t="shared" si="14"/>
        <v>171.71061576226188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51</v>
      </c>
      <c r="F79" s="11">
        <v>25.5</v>
      </c>
      <c r="G79" s="11">
        <v>2.5499999999999998E-2</v>
      </c>
      <c r="H79" s="11">
        <v>511066.03125</v>
      </c>
      <c r="I79" s="11">
        <v>559683.4375</v>
      </c>
      <c r="J79" s="11">
        <v>532676.70955899998</v>
      </c>
      <c r="K79" s="13">
        <v>11438.0564935</v>
      </c>
      <c r="O79" s="6">
        <f t="shared" si="12"/>
        <v>185.50677865290814</v>
      </c>
      <c r="T79" s="1"/>
      <c r="U79" s="11">
        <v>20</v>
      </c>
      <c r="V79" s="11">
        <v>51</v>
      </c>
      <c r="W79" s="11">
        <v>25.5</v>
      </c>
      <c r="X79" s="11">
        <v>2.5499999999999998E-2</v>
      </c>
      <c r="Y79" s="11">
        <v>512747.4375</v>
      </c>
      <c r="Z79" s="11">
        <v>562395.875</v>
      </c>
      <c r="AA79" s="11">
        <v>535976.23161799996</v>
      </c>
      <c r="AB79" s="11">
        <v>12308.4368008</v>
      </c>
      <c r="AF79" s="6">
        <f t="shared" si="14"/>
        <v>172.34843022125688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51</v>
      </c>
      <c r="F80" s="11">
        <v>25.5</v>
      </c>
      <c r="G80" s="11">
        <v>2.5499999999999998E-2</v>
      </c>
      <c r="H80" s="11">
        <v>492029.59375</v>
      </c>
      <c r="I80" s="11">
        <v>552488.0625</v>
      </c>
      <c r="J80" s="11">
        <v>523515.03492599999</v>
      </c>
      <c r="K80" s="13">
        <v>12370.4326274</v>
      </c>
      <c r="O80" s="6">
        <f t="shared" si="12"/>
        <v>182.31618909317135</v>
      </c>
      <c r="T80" s="1"/>
      <c r="U80" s="11">
        <v>21</v>
      </c>
      <c r="V80" s="11">
        <v>51</v>
      </c>
      <c r="W80" s="11">
        <v>25.5</v>
      </c>
      <c r="X80" s="11">
        <v>2.5499999999999998E-2</v>
      </c>
      <c r="Y80" s="11">
        <v>495221.5</v>
      </c>
      <c r="Z80" s="11">
        <v>555728.9375</v>
      </c>
      <c r="AA80" s="11">
        <v>524768.61948500003</v>
      </c>
      <c r="AB80" s="11">
        <v>11472.9736491</v>
      </c>
      <c r="AF80" s="6">
        <f t="shared" si="14"/>
        <v>168.74451227918675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52</v>
      </c>
      <c r="F81" s="11">
        <v>26</v>
      </c>
      <c r="G81" s="11">
        <v>2.5999999999999999E-2</v>
      </c>
      <c r="H81" s="11">
        <v>492116.03125</v>
      </c>
      <c r="I81" s="11">
        <v>544558</v>
      </c>
      <c r="J81" s="11">
        <v>522737.09976000001</v>
      </c>
      <c r="K81" s="13">
        <v>11512.1374435</v>
      </c>
      <c r="O81" s="6">
        <f t="shared" si="12"/>
        <v>182.04527008346855</v>
      </c>
      <c r="T81" s="1"/>
      <c r="U81" s="11">
        <v>22</v>
      </c>
      <c r="V81" s="11">
        <v>52</v>
      </c>
      <c r="W81" s="11">
        <v>26</v>
      </c>
      <c r="X81" s="11">
        <v>2.5999999999999999E-2</v>
      </c>
      <c r="Y81" s="11">
        <v>491761.78125</v>
      </c>
      <c r="Z81" s="11">
        <v>551183.3125</v>
      </c>
      <c r="AA81" s="11">
        <v>524956.06730800006</v>
      </c>
      <c r="AB81" s="11">
        <v>11306.950789500001</v>
      </c>
      <c r="AF81" s="6">
        <f t="shared" si="14"/>
        <v>168.80478797078769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480923.25</v>
      </c>
      <c r="I82" s="11">
        <v>540106.8125</v>
      </c>
      <c r="J82" s="11">
        <v>511756.61887300003</v>
      </c>
      <c r="K82" s="13">
        <v>11797.334371200001</v>
      </c>
      <c r="O82" s="6">
        <f t="shared" si="12"/>
        <v>178.22127402572167</v>
      </c>
      <c r="T82" s="1"/>
      <c r="U82" s="11">
        <v>23</v>
      </c>
      <c r="V82" s="11">
        <v>51</v>
      </c>
      <c r="W82" s="11">
        <v>25.5</v>
      </c>
      <c r="X82" s="11">
        <v>2.5499999999999998E-2</v>
      </c>
      <c r="Y82" s="11">
        <v>483453.375</v>
      </c>
      <c r="Z82" s="11">
        <v>548077.125</v>
      </c>
      <c r="AA82" s="11">
        <v>515638.23590700002</v>
      </c>
      <c r="AB82" s="11">
        <v>11870.4238289</v>
      </c>
      <c r="AF82" s="6">
        <f t="shared" si="14"/>
        <v>165.80854761479137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52</v>
      </c>
      <c r="F83" s="11">
        <v>26</v>
      </c>
      <c r="G83" s="11">
        <v>2.5999999999999999E-2</v>
      </c>
      <c r="H83" s="11">
        <v>472647.46875</v>
      </c>
      <c r="I83" s="11">
        <v>534661.6875</v>
      </c>
      <c r="J83" s="11">
        <v>508740.69411099999</v>
      </c>
      <c r="K83" s="13">
        <v>14621.4237349</v>
      </c>
      <c r="O83" s="6">
        <f t="shared" si="12"/>
        <v>177.17096625513912</v>
      </c>
      <c r="T83" s="1"/>
      <c r="U83" s="11">
        <v>24</v>
      </c>
      <c r="V83" s="11">
        <v>52</v>
      </c>
      <c r="W83" s="11">
        <v>26</v>
      </c>
      <c r="X83" s="11">
        <v>2.5999999999999999E-2</v>
      </c>
      <c r="Y83" s="11">
        <v>471659.96875</v>
      </c>
      <c r="Z83" s="11">
        <v>535728.125</v>
      </c>
      <c r="AA83" s="11">
        <v>513174.33052900003</v>
      </c>
      <c r="AB83" s="11">
        <v>14509.5295467</v>
      </c>
      <c r="AF83" s="6">
        <f t="shared" si="14"/>
        <v>165.01625460054692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52</v>
      </c>
      <c r="F84" s="11">
        <v>26</v>
      </c>
      <c r="G84" s="11">
        <v>2.5999999999999999E-2</v>
      </c>
      <c r="H84" s="11">
        <v>456700.96875</v>
      </c>
      <c r="I84" s="11">
        <v>522194</v>
      </c>
      <c r="J84" s="11">
        <v>495331.85096200003</v>
      </c>
      <c r="K84" s="13">
        <v>18075.624470999999</v>
      </c>
      <c r="O84" s="6">
        <f t="shared" si="12"/>
        <v>172.50128339986199</v>
      </c>
      <c r="T84" s="1"/>
      <c r="U84" s="11">
        <v>25</v>
      </c>
      <c r="V84" s="11">
        <v>52</v>
      </c>
      <c r="W84" s="11">
        <v>26</v>
      </c>
      <c r="X84" s="11">
        <v>2.5999999999999999E-2</v>
      </c>
      <c r="Y84" s="11">
        <v>457315.96875</v>
      </c>
      <c r="Z84" s="11">
        <v>525045.9375</v>
      </c>
      <c r="AA84" s="11">
        <v>499625.332933</v>
      </c>
      <c r="AB84" s="11">
        <v>18287.7095266</v>
      </c>
      <c r="AF84" s="6">
        <f t="shared" si="14"/>
        <v>160.6594411282538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50</v>
      </c>
      <c r="F85" s="11">
        <v>25</v>
      </c>
      <c r="G85" s="11">
        <v>2.5000000000000001E-2</v>
      </c>
      <c r="H85" s="11">
        <v>458299.9375</v>
      </c>
      <c r="I85" s="11">
        <v>513183.5625</v>
      </c>
      <c r="J85" s="11">
        <v>488027.85499999998</v>
      </c>
      <c r="K85" s="13">
        <v>13334.384157799999</v>
      </c>
      <c r="O85" s="6">
        <f t="shared" si="12"/>
        <v>169.95763781166605</v>
      </c>
      <c r="T85" s="1"/>
      <c r="U85" s="11">
        <v>26</v>
      </c>
      <c r="V85" s="11">
        <v>50</v>
      </c>
      <c r="W85" s="11">
        <v>25</v>
      </c>
      <c r="X85" s="11">
        <v>2.5000000000000001E-2</v>
      </c>
      <c r="Y85" s="11">
        <v>458023.0625</v>
      </c>
      <c r="Z85" s="11">
        <v>516838.53125</v>
      </c>
      <c r="AA85" s="11">
        <v>492474.42937500001</v>
      </c>
      <c r="AB85" s="11">
        <v>14079.781156999999</v>
      </c>
      <c r="AF85" s="6">
        <f t="shared" si="14"/>
        <v>158.35999773845199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51</v>
      </c>
      <c r="F86" s="11">
        <v>25.5</v>
      </c>
      <c r="G86" s="11">
        <v>2.5499999999999998E-2</v>
      </c>
      <c r="H86" s="11">
        <v>437383.65625</v>
      </c>
      <c r="I86" s="11">
        <v>503373.65625</v>
      </c>
      <c r="J86" s="11">
        <v>475958.117034</v>
      </c>
      <c r="K86" s="13">
        <v>15884.655355999999</v>
      </c>
      <c r="O86" s="6">
        <f t="shared" si="12"/>
        <v>165.75430365216988</v>
      </c>
      <c r="T86" s="1"/>
      <c r="U86" s="11">
        <v>27</v>
      </c>
      <c r="V86" s="11">
        <v>51</v>
      </c>
      <c r="W86" s="11">
        <v>25.5</v>
      </c>
      <c r="X86" s="11">
        <v>2.5499999999999998E-2</v>
      </c>
      <c r="Y86" s="11">
        <v>439613.25</v>
      </c>
      <c r="Z86" s="11">
        <v>505651.21875</v>
      </c>
      <c r="AA86" s="11">
        <v>480832.94423999998</v>
      </c>
      <c r="AB86" s="11">
        <v>16447.7939845</v>
      </c>
      <c r="AF86" s="6">
        <f t="shared" si="14"/>
        <v>154.61656366413777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52</v>
      </c>
      <c r="F87" s="11">
        <v>26</v>
      </c>
      <c r="G87" s="11">
        <v>2.5999999999999999E-2</v>
      </c>
      <c r="H87" s="11">
        <v>408926.28125</v>
      </c>
      <c r="I87" s="11">
        <v>501904.34375</v>
      </c>
      <c r="J87" s="11">
        <v>462308.17548099998</v>
      </c>
      <c r="K87" s="13">
        <v>25227.890100100001</v>
      </c>
      <c r="O87">
        <f t="shared" si="12"/>
        <v>161.00065732061944</v>
      </c>
      <c r="T87" s="1"/>
      <c r="U87" s="11">
        <v>28</v>
      </c>
      <c r="V87" s="11">
        <v>52</v>
      </c>
      <c r="W87" s="11">
        <v>26</v>
      </c>
      <c r="X87" s="11">
        <v>2.5999999999999999E-2</v>
      </c>
      <c r="Y87" s="11">
        <v>415849.6875</v>
      </c>
      <c r="Z87" s="11">
        <v>502191.46875</v>
      </c>
      <c r="AA87" s="11">
        <v>465305.79927900003</v>
      </c>
      <c r="AB87" s="11">
        <v>24642.0024744</v>
      </c>
      <c r="AF87">
        <f t="shared" si="14"/>
        <v>149.62365744557707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52</v>
      </c>
      <c r="F88" s="11">
        <v>26</v>
      </c>
      <c r="G88" s="11">
        <v>2.5999999999999999E-2</v>
      </c>
      <c r="H88" s="11">
        <v>434574.65625</v>
      </c>
      <c r="I88" s="11">
        <v>524700.5</v>
      </c>
      <c r="J88" s="11">
        <v>483071.54326900002</v>
      </c>
      <c r="K88" s="13">
        <v>26736.004236799999</v>
      </c>
      <c r="O88">
        <f t="shared" si="12"/>
        <v>168.23158257643976</v>
      </c>
      <c r="T88" s="1"/>
      <c r="U88" s="11">
        <v>29</v>
      </c>
      <c r="V88" s="11">
        <v>52</v>
      </c>
      <c r="W88" s="11">
        <v>26</v>
      </c>
      <c r="X88" s="11">
        <v>2.5999999999999999E-2</v>
      </c>
      <c r="Y88" s="11">
        <v>436204.03125</v>
      </c>
      <c r="Z88" s="11">
        <v>529440</v>
      </c>
      <c r="AA88" s="11">
        <v>487471.10336499999</v>
      </c>
      <c r="AB88" s="11">
        <v>27892.417724499999</v>
      </c>
      <c r="AF88">
        <f t="shared" si="14"/>
        <v>156.75112903711883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992</v>
      </c>
      <c r="F98" s="11">
        <v>496</v>
      </c>
      <c r="G98" s="11">
        <v>0.496</v>
      </c>
      <c r="H98" s="11">
        <v>1297.90270996</v>
      </c>
      <c r="I98" s="11">
        <v>7946.1440429699996</v>
      </c>
      <c r="J98" s="11">
        <v>4040.1996308600001</v>
      </c>
      <c r="K98" s="13">
        <v>983.91127027899995</v>
      </c>
      <c r="O98">
        <f t="shared" ref="O98:O126" si="42">J98/P$98</f>
        <v>2.6901630571205168</v>
      </c>
      <c r="P98">
        <f>K$98/(SQRT(2-(PI()/2)))</f>
        <v>1501.841912580767</v>
      </c>
      <c r="T98" s="1"/>
      <c r="U98" s="11">
        <v>1</v>
      </c>
      <c r="V98" s="11">
        <v>992</v>
      </c>
      <c r="W98" s="11">
        <v>496</v>
      </c>
      <c r="X98" s="11">
        <v>0.496</v>
      </c>
      <c r="Y98" s="11">
        <v>1203.8697509799999</v>
      </c>
      <c r="Z98" s="11">
        <v>7511.4863281199996</v>
      </c>
      <c r="AA98" s="11">
        <v>4036.9128153400002</v>
      </c>
      <c r="AB98" s="11">
        <v>967.61750647300005</v>
      </c>
      <c r="AF98">
        <f>AA98/AG$98</f>
        <v>2.7332374834925495</v>
      </c>
      <c r="AG98">
        <f>AB$98/(SQRT(2-(PI()/2)))</f>
        <v>1476.9711156535163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52</v>
      </c>
      <c r="F99" s="11">
        <v>26</v>
      </c>
      <c r="G99" s="11">
        <v>2.5999999999999999E-2</v>
      </c>
      <c r="H99" s="11">
        <v>45500.5078125</v>
      </c>
      <c r="I99" s="11">
        <v>52921.515625</v>
      </c>
      <c r="J99" s="11">
        <v>49314.126878000003</v>
      </c>
      <c r="K99" s="13">
        <v>1430.4876534299999</v>
      </c>
      <c r="O99">
        <f t="shared" si="42"/>
        <v>32.83576418057114</v>
      </c>
      <c r="T99" s="1"/>
      <c r="U99" s="11">
        <v>2</v>
      </c>
      <c r="V99" s="11">
        <v>52</v>
      </c>
      <c r="W99" s="11">
        <v>26</v>
      </c>
      <c r="X99" s="11">
        <v>2.5999999999999999E-2</v>
      </c>
      <c r="Y99" s="11">
        <v>45961.765625</v>
      </c>
      <c r="Z99" s="11">
        <v>53658.5117188</v>
      </c>
      <c r="AA99" s="11">
        <v>50277.982496999997</v>
      </c>
      <c r="AB99" s="11">
        <v>1575.4828457900001</v>
      </c>
      <c r="AF99">
        <f t="shared" ref="AF99:AF126" si="44">AA99/AG$98</f>
        <v>34.041276748160008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51</v>
      </c>
      <c r="F100" s="11">
        <v>25.5</v>
      </c>
      <c r="G100" s="11">
        <v>2.5499999999999998E-2</v>
      </c>
      <c r="H100" s="11">
        <v>49007.078125</v>
      </c>
      <c r="I100" s="11">
        <v>57576.9648438</v>
      </c>
      <c r="J100" s="11">
        <v>52793.768229200003</v>
      </c>
      <c r="K100" s="13">
        <v>1674.17035121</v>
      </c>
      <c r="O100">
        <f t="shared" si="42"/>
        <v>35.152680043719862</v>
      </c>
      <c r="T100" s="1"/>
      <c r="U100" s="11">
        <v>3</v>
      </c>
      <c r="V100" s="11">
        <v>51</v>
      </c>
      <c r="W100" s="11">
        <v>25.5</v>
      </c>
      <c r="X100" s="11">
        <v>2.5499999999999998E-2</v>
      </c>
      <c r="Y100" s="11">
        <v>49897.453125</v>
      </c>
      <c r="Z100" s="11">
        <v>58423.9648438</v>
      </c>
      <c r="AA100" s="11">
        <v>53686.725490199999</v>
      </c>
      <c r="AB100" s="11">
        <v>1584.1140935999999</v>
      </c>
      <c r="AF100">
        <f t="shared" si="44"/>
        <v>36.349204748290013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52</v>
      </c>
      <c r="F101" s="11">
        <v>26</v>
      </c>
      <c r="G101" s="11">
        <v>2.5999999999999999E-2</v>
      </c>
      <c r="H101" s="11">
        <v>52134.2773438</v>
      </c>
      <c r="I101" s="11">
        <v>59128.6210938</v>
      </c>
      <c r="J101" s="11">
        <v>54482.466120800003</v>
      </c>
      <c r="K101" s="13">
        <v>1390.4922098100001</v>
      </c>
      <c r="O101">
        <f t="shared" si="42"/>
        <v>36.277097918500132</v>
      </c>
      <c r="T101" s="1"/>
      <c r="U101" s="11">
        <v>4</v>
      </c>
      <c r="V101" s="11">
        <v>52</v>
      </c>
      <c r="W101" s="11">
        <v>26</v>
      </c>
      <c r="X101" s="11">
        <v>2.5999999999999999E-2</v>
      </c>
      <c r="Y101" s="11">
        <v>52371.5859375</v>
      </c>
      <c r="Z101" s="11">
        <v>59728.3242188</v>
      </c>
      <c r="AA101" s="11">
        <v>55497.340444699999</v>
      </c>
      <c r="AB101" s="11">
        <v>1509.72317107</v>
      </c>
      <c r="AF101">
        <f t="shared" si="44"/>
        <v>37.575102083255068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52</v>
      </c>
      <c r="F102" s="11">
        <v>26</v>
      </c>
      <c r="G102" s="11">
        <v>2.5999999999999999E-2</v>
      </c>
      <c r="H102" s="11">
        <v>53313.7304688</v>
      </c>
      <c r="I102" s="11">
        <v>58607.1445312</v>
      </c>
      <c r="J102" s="11">
        <v>55989.040790300001</v>
      </c>
      <c r="K102" s="13">
        <v>1525.56354637</v>
      </c>
      <c r="O102">
        <f t="shared" si="42"/>
        <v>37.280249220164833</v>
      </c>
      <c r="T102" s="1"/>
      <c r="U102" s="11">
        <v>5</v>
      </c>
      <c r="V102" s="11">
        <v>52</v>
      </c>
      <c r="W102" s="11">
        <v>26</v>
      </c>
      <c r="X102" s="11">
        <v>2.5999999999999999E-2</v>
      </c>
      <c r="Y102" s="11">
        <v>53349.2148438</v>
      </c>
      <c r="Z102" s="11">
        <v>60772.9609375</v>
      </c>
      <c r="AA102" s="11">
        <v>56863.684870800003</v>
      </c>
      <c r="AB102" s="11">
        <v>1657.8895821900001</v>
      </c>
      <c r="AF102">
        <f>AA102/AG$98</f>
        <v>38.500201031784897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51</v>
      </c>
      <c r="F103" s="11">
        <v>25.5</v>
      </c>
      <c r="G103" s="11">
        <v>2.5499999999999998E-2</v>
      </c>
      <c r="H103" s="11">
        <v>52399.0859375</v>
      </c>
      <c r="I103" s="11">
        <v>60684.09375</v>
      </c>
      <c r="J103" s="11">
        <v>56858.788296600003</v>
      </c>
      <c r="K103" s="13">
        <v>2090.7532837399999</v>
      </c>
      <c r="O103">
        <f t="shared" si="42"/>
        <v>37.859369764753595</v>
      </c>
      <c r="T103" s="1"/>
      <c r="U103" s="11">
        <v>6</v>
      </c>
      <c r="V103" s="11">
        <v>51</v>
      </c>
      <c r="W103" s="11">
        <v>25.5</v>
      </c>
      <c r="X103" s="11">
        <v>2.5499999999999998E-2</v>
      </c>
      <c r="Y103" s="11">
        <v>54983.2421875</v>
      </c>
      <c r="Z103" s="11">
        <v>61100.890625</v>
      </c>
      <c r="AA103" s="11">
        <v>57797.592524500003</v>
      </c>
      <c r="AB103" s="11">
        <v>1520.92044388</v>
      </c>
      <c r="AF103">
        <f t="shared" si="44"/>
        <v>39.132513772231938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51</v>
      </c>
      <c r="F104" s="11">
        <v>25.5</v>
      </c>
      <c r="G104" s="11">
        <v>2.5499999999999998E-2</v>
      </c>
      <c r="H104" s="11">
        <v>54380.2148438</v>
      </c>
      <c r="I104" s="11">
        <v>60974.8007812</v>
      </c>
      <c r="J104" s="11">
        <v>57708.2441789</v>
      </c>
      <c r="K104" s="13">
        <v>1635.47081284</v>
      </c>
      <c r="O104">
        <f t="shared" si="42"/>
        <v>38.424979150924138</v>
      </c>
      <c r="T104" s="1"/>
      <c r="U104" s="11">
        <v>7</v>
      </c>
      <c r="V104" s="11">
        <v>51</v>
      </c>
      <c r="W104" s="11">
        <v>25.5</v>
      </c>
      <c r="X104" s="11">
        <v>2.5499999999999998E-2</v>
      </c>
      <c r="Y104" s="11">
        <v>54706.1796875</v>
      </c>
      <c r="Z104" s="11">
        <v>60953.1132812</v>
      </c>
      <c r="AA104" s="11">
        <v>58023.544960200001</v>
      </c>
      <c r="AB104" s="11">
        <v>1516.3214649199999</v>
      </c>
      <c r="AF104">
        <f t="shared" si="44"/>
        <v>39.285497424589977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51</v>
      </c>
      <c r="F105" s="11">
        <v>25.5</v>
      </c>
      <c r="G105" s="11">
        <v>2.5499999999999998E-2</v>
      </c>
      <c r="H105" s="11">
        <v>54174.8984375</v>
      </c>
      <c r="I105" s="11">
        <v>61182.6601562</v>
      </c>
      <c r="J105" s="11">
        <v>58375.2900582</v>
      </c>
      <c r="K105" s="13">
        <v>1545.4094494000001</v>
      </c>
      <c r="O105">
        <f t="shared" si="42"/>
        <v>38.869131011191335</v>
      </c>
      <c r="T105" s="1"/>
      <c r="U105" s="11">
        <v>8</v>
      </c>
      <c r="V105" s="11">
        <v>51</v>
      </c>
      <c r="W105" s="11">
        <v>25.5</v>
      </c>
      <c r="X105" s="11">
        <v>2.5499999999999998E-2</v>
      </c>
      <c r="Y105" s="11">
        <v>55330.3085938</v>
      </c>
      <c r="Z105" s="11">
        <v>62268.4179688</v>
      </c>
      <c r="AA105" s="11">
        <v>58328.527037400003</v>
      </c>
      <c r="AB105" s="11">
        <v>1690.91760047</v>
      </c>
      <c r="AF105">
        <f t="shared" si="44"/>
        <v>39.491988989636631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51</v>
      </c>
      <c r="F106" s="11">
        <v>25.5</v>
      </c>
      <c r="G106" s="11">
        <v>2.5499999999999998E-2</v>
      </c>
      <c r="H106" s="11">
        <v>54157.5742188</v>
      </c>
      <c r="I106" s="11">
        <v>62184.0507812</v>
      </c>
      <c r="J106" s="11">
        <v>58592.124770199996</v>
      </c>
      <c r="K106" s="13">
        <v>1828.1602556</v>
      </c>
      <c r="O106">
        <f t="shared" si="42"/>
        <v>39.013510196632623</v>
      </c>
      <c r="T106" s="1"/>
      <c r="U106" s="11">
        <v>9</v>
      </c>
      <c r="V106" s="11">
        <v>51</v>
      </c>
      <c r="W106" s="11">
        <v>25.5</v>
      </c>
      <c r="X106" s="11">
        <v>2.5499999999999998E-2</v>
      </c>
      <c r="Y106" s="11">
        <v>54589.0820312</v>
      </c>
      <c r="Z106" s="11">
        <v>63266.09375</v>
      </c>
      <c r="AA106" s="11">
        <v>58473.603860299998</v>
      </c>
      <c r="AB106" s="11">
        <v>1872.7479805</v>
      </c>
      <c r="AF106">
        <f t="shared" si="44"/>
        <v>39.590214893557444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51</v>
      </c>
      <c r="F107" s="11">
        <v>25.5</v>
      </c>
      <c r="G107" s="11">
        <v>2.5499999999999998E-2</v>
      </c>
      <c r="H107" s="11">
        <v>54638.4414062</v>
      </c>
      <c r="I107" s="11">
        <v>63002.984375</v>
      </c>
      <c r="J107" s="11">
        <v>58270.291436899999</v>
      </c>
      <c r="K107" s="13">
        <v>1896.03085624</v>
      </c>
      <c r="O107">
        <f t="shared" si="42"/>
        <v>38.799217779698438</v>
      </c>
      <c r="T107" s="1"/>
      <c r="U107" s="11">
        <v>10</v>
      </c>
      <c r="V107" s="11">
        <v>51</v>
      </c>
      <c r="W107" s="11">
        <v>25.5</v>
      </c>
      <c r="X107" s="11">
        <v>2.5499999999999998E-2</v>
      </c>
      <c r="Y107" s="11">
        <v>53769.453125</v>
      </c>
      <c r="Z107" s="11">
        <v>64387.9960938</v>
      </c>
      <c r="AA107" s="11">
        <v>58427.784007399998</v>
      </c>
      <c r="AB107" s="11">
        <v>2139.82511406</v>
      </c>
      <c r="AF107">
        <f t="shared" si="44"/>
        <v>39.559192043879222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50</v>
      </c>
      <c r="F108" s="11">
        <v>25</v>
      </c>
      <c r="G108" s="11">
        <v>2.5000000000000001E-2</v>
      </c>
      <c r="H108" s="11">
        <v>55041.5742188</v>
      </c>
      <c r="I108" s="11">
        <v>62013.4335938</v>
      </c>
      <c r="J108" s="11">
        <v>58151.219843699997</v>
      </c>
      <c r="K108" s="13">
        <v>1522.4732186599999</v>
      </c>
      <c r="O108">
        <f t="shared" si="42"/>
        <v>38.719934073335899</v>
      </c>
      <c r="T108" s="1"/>
      <c r="U108" s="11">
        <v>11</v>
      </c>
      <c r="V108" s="11">
        <v>50</v>
      </c>
      <c r="W108" s="11">
        <v>25</v>
      </c>
      <c r="X108" s="11">
        <v>2.5000000000000001E-2</v>
      </c>
      <c r="Y108" s="11">
        <v>53015.9179688</v>
      </c>
      <c r="Z108" s="11">
        <v>63297.0195312</v>
      </c>
      <c r="AA108" s="11">
        <v>58965.628203100001</v>
      </c>
      <c r="AB108" s="11">
        <v>1994.4465440399999</v>
      </c>
      <c r="AF108">
        <f t="shared" si="44"/>
        <v>39.923345540179668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50</v>
      </c>
      <c r="F109" s="11">
        <v>25</v>
      </c>
      <c r="G109" s="11">
        <v>2.5000000000000001E-2</v>
      </c>
      <c r="H109" s="11">
        <v>53447.6054688</v>
      </c>
      <c r="I109" s="11">
        <v>61624.3203125</v>
      </c>
      <c r="J109" s="11">
        <v>58135.3434375</v>
      </c>
      <c r="K109" s="13">
        <v>2034.4504745900001</v>
      </c>
      <c r="O109">
        <f t="shared" si="42"/>
        <v>38.709362783463774</v>
      </c>
      <c r="T109" s="1"/>
      <c r="U109" s="11">
        <v>12</v>
      </c>
      <c r="V109" s="11">
        <v>50</v>
      </c>
      <c r="W109" s="11">
        <v>25</v>
      </c>
      <c r="X109" s="11">
        <v>2.5000000000000001E-2</v>
      </c>
      <c r="Y109" s="11">
        <v>55437.0195312</v>
      </c>
      <c r="Z109" s="11">
        <v>63265.1992188</v>
      </c>
      <c r="AA109" s="11">
        <v>58899.0452344</v>
      </c>
      <c r="AB109" s="11">
        <v>1817.6212049000001</v>
      </c>
      <c r="AF109">
        <f t="shared" si="44"/>
        <v>39.87826478809567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51</v>
      </c>
      <c r="F110" s="11">
        <v>25.5</v>
      </c>
      <c r="G110" s="11">
        <v>2.5499999999999998E-2</v>
      </c>
      <c r="H110" s="11">
        <v>53479</v>
      </c>
      <c r="I110" s="11">
        <v>61599.1640625</v>
      </c>
      <c r="J110" s="11">
        <v>58144.206265300003</v>
      </c>
      <c r="K110" s="13">
        <v>1801.93840148</v>
      </c>
      <c r="O110">
        <f t="shared" si="42"/>
        <v>38.715264088871329</v>
      </c>
      <c r="T110" s="1"/>
      <c r="U110" s="11">
        <v>13</v>
      </c>
      <c r="V110" s="11">
        <v>51</v>
      </c>
      <c r="W110" s="11">
        <v>25.5</v>
      </c>
      <c r="X110" s="11">
        <v>2.5499999999999998E-2</v>
      </c>
      <c r="Y110" s="11">
        <v>54833.3867188</v>
      </c>
      <c r="Z110" s="11">
        <v>62667.390625</v>
      </c>
      <c r="AA110" s="11">
        <v>58569.442555100002</v>
      </c>
      <c r="AB110" s="11">
        <v>1800.7324713999999</v>
      </c>
      <c r="AF110">
        <f t="shared" si="44"/>
        <v>39.655103565911475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51</v>
      </c>
      <c r="F111" s="11">
        <v>25.5</v>
      </c>
      <c r="G111" s="11">
        <v>2.5499999999999998E-2</v>
      </c>
      <c r="H111" s="11">
        <v>53550.28125</v>
      </c>
      <c r="I111" s="11">
        <v>61277.84375</v>
      </c>
      <c r="J111" s="11">
        <v>57925.0234375</v>
      </c>
      <c r="K111" s="13">
        <v>1804.0866489800001</v>
      </c>
      <c r="O111">
        <f t="shared" si="42"/>
        <v>38.569321412772112</v>
      </c>
      <c r="T111" s="1"/>
      <c r="U111" s="11">
        <v>14</v>
      </c>
      <c r="V111" s="11">
        <v>51</v>
      </c>
      <c r="W111" s="11">
        <v>25.5</v>
      </c>
      <c r="X111" s="11">
        <v>2.5499999999999998E-2</v>
      </c>
      <c r="Y111" s="11">
        <v>53867.9648438</v>
      </c>
      <c r="Z111" s="11">
        <v>62418.1132812</v>
      </c>
      <c r="AA111" s="11">
        <v>58150.259344400001</v>
      </c>
      <c r="AB111" s="11">
        <v>1988.9243517100001</v>
      </c>
      <c r="AF111">
        <f t="shared" si="44"/>
        <v>39.371290831689841</v>
      </c>
      <c r="AK111" s="1"/>
      <c r="AY111" s="1"/>
    </row>
    <row r="112" spans="3:63" s="34" customFormat="1" x14ac:dyDescent="0.25">
      <c r="C112" s="33">
        <f t="shared" ref="C112" si="57">C25</f>
        <v>0</v>
      </c>
      <c r="D112" s="34">
        <v>15</v>
      </c>
      <c r="E112" s="34">
        <v>52</v>
      </c>
      <c r="F112" s="34">
        <v>26</v>
      </c>
      <c r="G112" s="34">
        <v>2.5999999999999999E-2</v>
      </c>
      <c r="H112" s="34">
        <v>54564.90625</v>
      </c>
      <c r="I112" s="34">
        <v>63436.2578125</v>
      </c>
      <c r="J112" s="34">
        <v>58203.0722656</v>
      </c>
      <c r="K112" s="35">
        <v>1889.3369396000001</v>
      </c>
      <c r="L112" s="35"/>
      <c r="O112" s="34">
        <f t="shared" si="42"/>
        <v>38.754459958827333</v>
      </c>
      <c r="P112" s="34">
        <f>AVERAGE(O111:O113)</f>
        <v>38.519876295161566</v>
      </c>
      <c r="T112" s="33"/>
      <c r="U112" s="34">
        <v>15</v>
      </c>
      <c r="V112" s="34">
        <v>52</v>
      </c>
      <c r="W112" s="34">
        <v>26</v>
      </c>
      <c r="X112" s="34">
        <v>2.5999999999999999E-2</v>
      </c>
      <c r="Y112" s="34">
        <v>54545.0039062</v>
      </c>
      <c r="Z112" s="34">
        <v>62090.1640625</v>
      </c>
      <c r="AA112" s="34">
        <v>58547.343224199998</v>
      </c>
      <c r="AB112" s="34">
        <v>1685.7642729700001</v>
      </c>
      <c r="AF112" s="34">
        <f t="shared" si="44"/>
        <v>39.640140963958203</v>
      </c>
      <c r="AG112" s="34">
        <f>AVERAGE(AF111:AF113)</f>
        <v>39.484176489213041</v>
      </c>
      <c r="AK112" s="33"/>
      <c r="AY112" s="33"/>
    </row>
    <row r="113" spans="3:51" x14ac:dyDescent="0.25">
      <c r="C113" s="1">
        <f t="shared" ref="C113" si="58">C26</f>
        <v>2</v>
      </c>
      <c r="D113" s="11">
        <v>16</v>
      </c>
      <c r="E113" s="11">
        <v>50</v>
      </c>
      <c r="F113" s="11">
        <v>25</v>
      </c>
      <c r="G113" s="11">
        <v>2.5000000000000001E-2</v>
      </c>
      <c r="H113" s="11">
        <v>53809.328125</v>
      </c>
      <c r="I113" s="11">
        <v>61417.7929688</v>
      </c>
      <c r="J113" s="11">
        <v>57424.198359399998</v>
      </c>
      <c r="K113" s="13">
        <v>1787.68524002</v>
      </c>
      <c r="O113">
        <f t="shared" si="42"/>
        <v>38.235847513885254</v>
      </c>
      <c r="T113" s="1"/>
      <c r="U113" s="11">
        <v>16</v>
      </c>
      <c r="V113" s="11">
        <v>50</v>
      </c>
      <c r="W113" s="11">
        <v>25</v>
      </c>
      <c r="X113" s="11">
        <v>2.5000000000000001E-2</v>
      </c>
      <c r="Y113" s="11">
        <v>53953.4296875</v>
      </c>
      <c r="Z113" s="11">
        <v>64157.0976562</v>
      </c>
      <c r="AA113" s="11">
        <v>58253.362031199998</v>
      </c>
      <c r="AB113" s="11">
        <v>1788.35182869</v>
      </c>
      <c r="AF113">
        <f t="shared" si="44"/>
        <v>39.441097671991095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50</v>
      </c>
      <c r="F114" s="11">
        <v>25</v>
      </c>
      <c r="G114" s="11">
        <v>2.5000000000000001E-2</v>
      </c>
      <c r="H114" s="11">
        <v>54128.8203125</v>
      </c>
      <c r="I114" s="11">
        <v>60962.0078125</v>
      </c>
      <c r="J114" s="11">
        <v>57086.0003125</v>
      </c>
      <c r="K114" s="13">
        <v>1781.6527238399999</v>
      </c>
      <c r="O114">
        <f t="shared" si="42"/>
        <v>38.010658668064032</v>
      </c>
      <c r="T114" s="1"/>
      <c r="U114" s="11">
        <v>17</v>
      </c>
      <c r="V114" s="11">
        <v>50</v>
      </c>
      <c r="W114" s="11">
        <v>25</v>
      </c>
      <c r="X114" s="11">
        <v>2.5000000000000001E-2</v>
      </c>
      <c r="Y114" s="11">
        <v>52421.4453125</v>
      </c>
      <c r="Z114" s="11">
        <v>61222.1484375</v>
      </c>
      <c r="AA114" s="11">
        <v>57353.509843699998</v>
      </c>
      <c r="AB114" s="11">
        <v>1929.6489757300001</v>
      </c>
      <c r="AF114">
        <f t="shared" si="44"/>
        <v>38.831842570139059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50</v>
      </c>
      <c r="F115" s="11">
        <v>25</v>
      </c>
      <c r="G115" s="11">
        <v>2.5000000000000001E-2</v>
      </c>
      <c r="H115" s="11">
        <v>52644.09375</v>
      </c>
      <c r="I115" s="11">
        <v>62102.3984375</v>
      </c>
      <c r="J115" s="11">
        <v>56781.130781300002</v>
      </c>
      <c r="K115" s="13">
        <v>2010.31497074</v>
      </c>
      <c r="O115">
        <f t="shared" si="42"/>
        <v>37.807661582521185</v>
      </c>
      <c r="T115" s="1"/>
      <c r="U115" s="11">
        <v>18</v>
      </c>
      <c r="V115" s="11">
        <v>50</v>
      </c>
      <c r="W115" s="11">
        <v>25</v>
      </c>
      <c r="X115" s="11">
        <v>2.5000000000000001E-2</v>
      </c>
      <c r="Y115" s="11">
        <v>53511.9414062</v>
      </c>
      <c r="Z115" s="11">
        <v>61218.7734375</v>
      </c>
      <c r="AA115" s="11">
        <v>57324.040468699997</v>
      </c>
      <c r="AB115" s="11">
        <v>1844.59216801</v>
      </c>
      <c r="AF115">
        <f t="shared" si="44"/>
        <v>38.811889996464686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50</v>
      </c>
      <c r="F116" s="11">
        <v>25</v>
      </c>
      <c r="G116" s="11">
        <v>2.5000000000000001E-2</v>
      </c>
      <c r="H116" s="11">
        <v>52323.6132812</v>
      </c>
      <c r="I116" s="11">
        <v>62720.3125</v>
      </c>
      <c r="J116" s="11">
        <v>56637.143750000003</v>
      </c>
      <c r="K116" s="13">
        <v>2228.7573313100002</v>
      </c>
      <c r="O116">
        <f t="shared" si="42"/>
        <v>37.711787955547642</v>
      </c>
      <c r="T116" s="1"/>
      <c r="U116" s="11">
        <v>19</v>
      </c>
      <c r="V116" s="11">
        <v>50</v>
      </c>
      <c r="W116" s="11">
        <v>25</v>
      </c>
      <c r="X116" s="11">
        <v>2.5000000000000001E-2</v>
      </c>
      <c r="Y116" s="11">
        <v>51943.8515625</v>
      </c>
      <c r="Z116" s="11">
        <v>60717.2460938</v>
      </c>
      <c r="AA116" s="11">
        <v>56892.857890599997</v>
      </c>
      <c r="AB116" s="11">
        <v>1945.88822162</v>
      </c>
      <c r="AF116">
        <f t="shared" si="44"/>
        <v>38.519952954819011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51</v>
      </c>
      <c r="F117" s="11">
        <v>25.5</v>
      </c>
      <c r="G117" s="11">
        <v>2.5499999999999998E-2</v>
      </c>
      <c r="H117" s="11">
        <v>51396.7421875</v>
      </c>
      <c r="I117" s="11">
        <v>60727.4101562</v>
      </c>
      <c r="J117" s="11">
        <v>56492.044653800003</v>
      </c>
      <c r="K117" s="13">
        <v>2008.5524685</v>
      </c>
      <c r="O117">
        <f t="shared" si="42"/>
        <v>37.615173861224847</v>
      </c>
      <c r="T117" s="1"/>
      <c r="U117" s="11">
        <v>20</v>
      </c>
      <c r="V117" s="11">
        <v>51</v>
      </c>
      <c r="W117" s="11">
        <v>25.5</v>
      </c>
      <c r="X117" s="11">
        <v>2.5499999999999998E-2</v>
      </c>
      <c r="Y117" s="11">
        <v>51925.4570312</v>
      </c>
      <c r="Z117" s="11">
        <v>61171.4140625</v>
      </c>
      <c r="AA117" s="11">
        <v>56780.926700399999</v>
      </c>
      <c r="AB117" s="11">
        <v>2353.3340816800001</v>
      </c>
      <c r="AF117">
        <f t="shared" si="44"/>
        <v>38.44416867643082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51</v>
      </c>
      <c r="F118" s="11">
        <v>25.5</v>
      </c>
      <c r="G118" s="11">
        <v>2.5499999999999998E-2</v>
      </c>
      <c r="H118" s="11">
        <v>52559.1015625</v>
      </c>
      <c r="I118" s="11">
        <v>61454.2929688</v>
      </c>
      <c r="J118" s="11">
        <v>56441.0893842</v>
      </c>
      <c r="K118" s="13">
        <v>1806.2231972300001</v>
      </c>
      <c r="O118">
        <f t="shared" si="42"/>
        <v>37.581245343733656</v>
      </c>
      <c r="T118" s="1"/>
      <c r="U118" s="11">
        <v>21</v>
      </c>
      <c r="V118" s="11">
        <v>51</v>
      </c>
      <c r="W118" s="11">
        <v>25.5</v>
      </c>
      <c r="X118" s="11">
        <v>2.5499999999999998E-2</v>
      </c>
      <c r="Y118" s="11">
        <v>51720.8554688</v>
      </c>
      <c r="Z118" s="11">
        <v>61354.3710938</v>
      </c>
      <c r="AA118" s="11">
        <v>56774.6870404</v>
      </c>
      <c r="AB118" s="11">
        <v>2016.2244734799999</v>
      </c>
      <c r="AF118">
        <f t="shared" si="44"/>
        <v>38.439944044050492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52</v>
      </c>
      <c r="F119" s="11">
        <v>26</v>
      </c>
      <c r="G119" s="11">
        <v>2.5999999999999999E-2</v>
      </c>
      <c r="H119" s="11">
        <v>52202.4335938</v>
      </c>
      <c r="I119" s="11">
        <v>59481.65625</v>
      </c>
      <c r="J119" s="11">
        <v>56122.917142400001</v>
      </c>
      <c r="K119" s="13">
        <v>1603.32845991</v>
      </c>
      <c r="O119">
        <f t="shared" si="42"/>
        <v>37.369390661070518</v>
      </c>
      <c r="T119" s="1"/>
      <c r="U119" s="11">
        <v>22</v>
      </c>
      <c r="V119" s="11">
        <v>52</v>
      </c>
      <c r="W119" s="11">
        <v>26</v>
      </c>
      <c r="X119" s="11">
        <v>2.5999999999999999E-2</v>
      </c>
      <c r="Y119" s="11">
        <v>52231.5351562</v>
      </c>
      <c r="Z119" s="11">
        <v>61318.3085938</v>
      </c>
      <c r="AA119" s="11">
        <v>56778.587364799998</v>
      </c>
      <c r="AB119" s="11">
        <v>1974.0196665399999</v>
      </c>
      <c r="AF119">
        <f t="shared" si="44"/>
        <v>38.442584802802415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51456.8359375</v>
      </c>
      <c r="I120" s="11">
        <v>60978.3046875</v>
      </c>
      <c r="J120" s="11">
        <v>56585.0346967</v>
      </c>
      <c r="K120" s="13">
        <v>1775.2390699099999</v>
      </c>
      <c r="O120">
        <f t="shared" si="42"/>
        <v>37.677091192284152</v>
      </c>
      <c r="T120" s="1"/>
      <c r="U120" s="11">
        <v>23</v>
      </c>
      <c r="V120" s="11">
        <v>51</v>
      </c>
      <c r="W120" s="11">
        <v>25.5</v>
      </c>
      <c r="X120" s="11">
        <v>2.5499999999999998E-2</v>
      </c>
      <c r="Y120" s="11">
        <v>52166.0390625</v>
      </c>
      <c r="Z120" s="11">
        <v>59988.984375</v>
      </c>
      <c r="AA120" s="11">
        <v>56614.963235299998</v>
      </c>
      <c r="AB120" s="11">
        <v>1702.8760338100001</v>
      </c>
      <c r="AF120">
        <f t="shared" si="44"/>
        <v>38.331801235157897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52</v>
      </c>
      <c r="F121" s="11">
        <v>26</v>
      </c>
      <c r="G121" s="11">
        <v>2.5999999999999999E-2</v>
      </c>
      <c r="H121" s="11">
        <v>49651.7382812</v>
      </c>
      <c r="I121" s="11">
        <v>62630.6679688</v>
      </c>
      <c r="J121" s="11">
        <v>55929.251878000003</v>
      </c>
      <c r="K121" s="13">
        <v>2397.4303475699999</v>
      </c>
      <c r="O121">
        <f t="shared" si="42"/>
        <v>37.240438830136995</v>
      </c>
      <c r="T121" s="1"/>
      <c r="U121" s="11">
        <v>24</v>
      </c>
      <c r="V121" s="11">
        <v>52</v>
      </c>
      <c r="W121" s="11">
        <v>26</v>
      </c>
      <c r="X121" s="11">
        <v>2.5999999999999999E-2</v>
      </c>
      <c r="Y121" s="11">
        <v>52283.3867188</v>
      </c>
      <c r="Z121" s="11">
        <v>62255.5742188</v>
      </c>
      <c r="AA121" s="11">
        <v>56760.387094400001</v>
      </c>
      <c r="AB121" s="11">
        <v>2272.1984142900001</v>
      </c>
      <c r="AF121">
        <f t="shared" si="44"/>
        <v>38.430262103863285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52</v>
      </c>
      <c r="F122" s="11">
        <v>26</v>
      </c>
      <c r="G122" s="11">
        <v>2.5999999999999999E-2</v>
      </c>
      <c r="H122" s="11">
        <v>51464.5859375</v>
      </c>
      <c r="I122" s="11">
        <v>63779.9726562</v>
      </c>
      <c r="J122" s="11">
        <v>56542.542743400001</v>
      </c>
      <c r="K122" s="13">
        <v>2638.0124712000002</v>
      </c>
      <c r="O122">
        <f t="shared" si="42"/>
        <v>37.648797965850633</v>
      </c>
      <c r="T122" s="1"/>
      <c r="U122" s="11">
        <v>25</v>
      </c>
      <c r="V122" s="11">
        <v>52</v>
      </c>
      <c r="W122" s="11">
        <v>26</v>
      </c>
      <c r="X122" s="11">
        <v>2.5999999999999999E-2</v>
      </c>
      <c r="Y122" s="11">
        <v>51273.0117188</v>
      </c>
      <c r="Z122" s="11">
        <v>61689.7695312</v>
      </c>
      <c r="AA122" s="11">
        <v>56820.192533100002</v>
      </c>
      <c r="AB122" s="11">
        <v>2803.1344003499999</v>
      </c>
      <c r="AF122">
        <f t="shared" si="44"/>
        <v>38.47075405259956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50</v>
      </c>
      <c r="F123" s="11">
        <v>25</v>
      </c>
      <c r="G123" s="11">
        <v>2.5000000000000001E-2</v>
      </c>
      <c r="H123" s="11">
        <v>52091.1054688</v>
      </c>
      <c r="I123" s="11">
        <v>62512.2148438</v>
      </c>
      <c r="J123" s="11">
        <v>56924.992031299997</v>
      </c>
      <c r="K123" s="13">
        <v>2359.41396128</v>
      </c>
      <c r="O123">
        <f t="shared" si="42"/>
        <v>37.903451458136509</v>
      </c>
      <c r="U123" s="11">
        <v>26</v>
      </c>
      <c r="V123" s="11">
        <v>50</v>
      </c>
      <c r="W123" s="11">
        <v>25</v>
      </c>
      <c r="X123" s="11">
        <v>2.5000000000000001E-2</v>
      </c>
      <c r="Y123" s="11">
        <v>53078.0585938</v>
      </c>
      <c r="Z123" s="11">
        <v>63027.6445312</v>
      </c>
      <c r="AA123" s="11">
        <v>57092.822968699998</v>
      </c>
      <c r="AB123" s="11">
        <v>2244.9037601199998</v>
      </c>
      <c r="AF123">
        <f t="shared" si="44"/>
        <v>38.655341572768741</v>
      </c>
    </row>
    <row r="124" spans="3:51" x14ac:dyDescent="0.25">
      <c r="C124" s="1">
        <f t="shared" ref="C124" si="69">C37</f>
        <v>24</v>
      </c>
      <c r="D124" s="11">
        <v>27</v>
      </c>
      <c r="E124" s="11">
        <v>51</v>
      </c>
      <c r="F124" s="11">
        <v>25.5</v>
      </c>
      <c r="G124" s="11">
        <v>2.5499999999999998E-2</v>
      </c>
      <c r="H124" s="11">
        <v>51557.2265625</v>
      </c>
      <c r="I124" s="11">
        <v>62654.9648438</v>
      </c>
      <c r="J124" s="11">
        <v>56789.290211400003</v>
      </c>
      <c r="K124" s="13">
        <v>2498.6600828199998</v>
      </c>
      <c r="O124">
        <f t="shared" si="42"/>
        <v>37.813094531243451</v>
      </c>
      <c r="U124" s="11">
        <v>27</v>
      </c>
      <c r="V124" s="11">
        <v>51</v>
      </c>
      <c r="W124" s="11">
        <v>25.5</v>
      </c>
      <c r="X124" s="11">
        <v>2.5499999999999998E-2</v>
      </c>
      <c r="Y124" s="11">
        <v>53098.6445312</v>
      </c>
      <c r="Z124" s="11">
        <v>62211.9101562</v>
      </c>
      <c r="AA124" s="11">
        <v>57731.078507999999</v>
      </c>
      <c r="AB124" s="11">
        <v>2306.29077697</v>
      </c>
      <c r="AF124">
        <f t="shared" si="44"/>
        <v>39.087479705014879</v>
      </c>
    </row>
    <row r="125" spans="3:51" x14ac:dyDescent="0.25">
      <c r="C125" s="1">
        <f>C38</f>
        <v>26</v>
      </c>
      <c r="D125" s="11">
        <v>28</v>
      </c>
      <c r="E125" s="11">
        <v>52</v>
      </c>
      <c r="F125" s="11">
        <v>26</v>
      </c>
      <c r="G125" s="11">
        <v>2.5999999999999999E-2</v>
      </c>
      <c r="H125" s="11">
        <v>49644.2890625</v>
      </c>
      <c r="I125" s="11">
        <v>63223.8984375</v>
      </c>
      <c r="J125" s="11">
        <v>56913.516751800002</v>
      </c>
      <c r="K125" s="13">
        <v>3492.34978512</v>
      </c>
      <c r="O125">
        <f t="shared" si="42"/>
        <v>37.895810654265027</v>
      </c>
      <c r="U125" s="11">
        <v>28</v>
      </c>
      <c r="V125" s="11">
        <v>52</v>
      </c>
      <c r="W125" s="11">
        <v>26</v>
      </c>
      <c r="X125" s="11">
        <v>2.5999999999999999E-2</v>
      </c>
      <c r="Y125" s="11">
        <v>50007.4296875</v>
      </c>
      <c r="Z125" s="11">
        <v>63638.4335938</v>
      </c>
      <c r="AA125" s="11">
        <v>57720.265925500004</v>
      </c>
      <c r="AB125" s="11">
        <v>3597.12091513</v>
      </c>
      <c r="AF125">
        <f t="shared" si="44"/>
        <v>39.080158923731204</v>
      </c>
    </row>
    <row r="126" spans="3:51" x14ac:dyDescent="0.25">
      <c r="C126" s="1">
        <f>C39</f>
        <v>28</v>
      </c>
      <c r="D126" s="11">
        <v>29</v>
      </c>
      <c r="E126" s="11">
        <v>52</v>
      </c>
      <c r="F126" s="11">
        <v>26</v>
      </c>
      <c r="G126" s="11">
        <v>2.5999999999999999E-2</v>
      </c>
      <c r="H126" s="11">
        <v>53776.640625</v>
      </c>
      <c r="I126" s="11">
        <v>69243.5859375</v>
      </c>
      <c r="J126" s="11">
        <v>62099.571889999999</v>
      </c>
      <c r="K126" s="13">
        <v>3922.5575911300002</v>
      </c>
      <c r="O126">
        <f t="shared" si="42"/>
        <v>41.348940504189294</v>
      </c>
      <c r="U126" s="11">
        <v>29</v>
      </c>
      <c r="V126" s="11">
        <v>52</v>
      </c>
      <c r="W126" s="11">
        <v>26</v>
      </c>
      <c r="X126" s="11">
        <v>2.5999999999999999E-2</v>
      </c>
      <c r="Y126" s="11">
        <v>55203.140625</v>
      </c>
      <c r="Z126" s="11">
        <v>70072.3203125</v>
      </c>
      <c r="AA126" s="11">
        <v>62900.152944699999</v>
      </c>
      <c r="AB126" s="11">
        <v>3740.9447131500001</v>
      </c>
      <c r="AF126">
        <f t="shared" si="44"/>
        <v>42.587260020226282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4621.7593930200001</v>
      </c>
      <c r="F167" s="11">
        <v>1402.068673</v>
      </c>
      <c r="G167" s="11">
        <v>0.116273224354</v>
      </c>
      <c r="H167" s="6">
        <f>E167/F167</f>
        <v>3.2963858918057434</v>
      </c>
      <c r="N167" s="11">
        <v>4038.5562229799998</v>
      </c>
      <c r="O167" s="11">
        <v>799.15150673699998</v>
      </c>
      <c r="P167" s="11">
        <v>11.829227106199999</v>
      </c>
      <c r="Q167" s="6">
        <f>N167/O167</f>
        <v>5.053555163112625</v>
      </c>
    </row>
    <row r="168" spans="3:17" x14ac:dyDescent="0.25">
      <c r="C168">
        <f t="shared" ref="C168" si="70">C12</f>
        <v>-26</v>
      </c>
      <c r="D168" s="11">
        <v>2</v>
      </c>
      <c r="E168" s="11">
        <v>385518.11117799999</v>
      </c>
      <c r="F168" s="11">
        <v>6128.1281863000004</v>
      </c>
      <c r="G168" s="11">
        <v>172.40229346199999</v>
      </c>
      <c r="H168" s="6">
        <f t="shared" ref="H168:H195" si="71">E168/F168</f>
        <v>62.909602974667131</v>
      </c>
      <c r="N168" s="11">
        <v>49796.054837700001</v>
      </c>
      <c r="O168" s="11">
        <v>1225.60153562</v>
      </c>
      <c r="P168" s="11">
        <v>1540.1983093700001</v>
      </c>
      <c r="Q168" s="6">
        <f t="shared" ref="Q168:Q195" si="72">N168/O168</f>
        <v>40.629889397543444</v>
      </c>
    </row>
    <row r="169" spans="3:17" x14ac:dyDescent="0.25">
      <c r="C169">
        <f t="shared" ref="C169" si="73">C13</f>
        <v>-24</v>
      </c>
      <c r="D169" s="11">
        <v>3</v>
      </c>
      <c r="E169" s="11">
        <v>430782.598039</v>
      </c>
      <c r="F169" s="11">
        <v>6314.5125499100004</v>
      </c>
      <c r="G169" s="11">
        <v>153.29894525899999</v>
      </c>
      <c r="H169" s="6">
        <f t="shared" si="71"/>
        <v>68.221037591435277</v>
      </c>
      <c r="N169" s="11">
        <v>53240.246859699997</v>
      </c>
      <c r="O169" s="11">
        <v>1337.4946412500001</v>
      </c>
      <c r="P169" s="11">
        <v>140.01559201399999</v>
      </c>
      <c r="Q169" s="6">
        <f t="shared" si="72"/>
        <v>39.805951528854393</v>
      </c>
    </row>
    <row r="170" spans="3:17" x14ac:dyDescent="0.25">
      <c r="C170">
        <f t="shared" ref="C170" si="74">C14</f>
        <v>-22</v>
      </c>
      <c r="D170" s="11">
        <v>4</v>
      </c>
      <c r="E170" s="11">
        <v>460736.17427900003</v>
      </c>
      <c r="F170" s="11">
        <v>6261.3430304900003</v>
      </c>
      <c r="G170" s="11">
        <v>175.430133966</v>
      </c>
      <c r="H170" s="6">
        <f t="shared" si="71"/>
        <v>73.584240958435998</v>
      </c>
      <c r="N170" s="11">
        <v>54989.903019799996</v>
      </c>
      <c r="O170" s="11">
        <v>1199.92010329</v>
      </c>
      <c r="P170" s="11">
        <v>145.78046877599999</v>
      </c>
      <c r="Q170" s="6">
        <f t="shared" si="72"/>
        <v>45.827970436553208</v>
      </c>
    </row>
    <row r="171" spans="3:17" x14ac:dyDescent="0.25">
      <c r="C171">
        <f t="shared" ref="C171" si="75">C15</f>
        <v>-20</v>
      </c>
      <c r="D171" s="11">
        <v>5</v>
      </c>
      <c r="E171" s="11">
        <v>486068.50841299997</v>
      </c>
      <c r="F171" s="11">
        <v>4901.5613698200004</v>
      </c>
      <c r="G171" s="11">
        <v>456.06423143199999</v>
      </c>
      <c r="H171" s="6">
        <f t="shared" si="71"/>
        <v>99.166055821688062</v>
      </c>
      <c r="N171" s="11">
        <v>56426.362830500002</v>
      </c>
      <c r="O171" s="11">
        <v>1204.78970712</v>
      </c>
      <c r="P171" s="11">
        <v>1596.9306586299999</v>
      </c>
      <c r="Q171" s="6">
        <f t="shared" si="72"/>
        <v>46.835030625705535</v>
      </c>
    </row>
    <row r="172" spans="3:17" x14ac:dyDescent="0.25">
      <c r="C172">
        <f t="shared" ref="C172" si="76">C16</f>
        <v>-18</v>
      </c>
      <c r="D172" s="11">
        <v>6</v>
      </c>
      <c r="E172" s="11">
        <v>508655.61519600003</v>
      </c>
      <c r="F172" s="11">
        <v>5768.1984300800004</v>
      </c>
      <c r="G172" s="11">
        <v>549.13928394699997</v>
      </c>
      <c r="H172" s="6">
        <f t="shared" si="71"/>
        <v>88.182752615350879</v>
      </c>
      <c r="N172" s="11">
        <v>57328.190410499999</v>
      </c>
      <c r="O172" s="11">
        <v>1410.37126885</v>
      </c>
      <c r="P172" s="11">
        <v>137.67775343</v>
      </c>
      <c r="Q172" s="6">
        <f t="shared" si="72"/>
        <v>40.647588104403688</v>
      </c>
    </row>
    <row r="173" spans="3:17" x14ac:dyDescent="0.25">
      <c r="C173">
        <f t="shared" ref="C173" si="77">C17</f>
        <v>-16</v>
      </c>
      <c r="D173" s="11">
        <v>7</v>
      </c>
      <c r="E173" s="11">
        <v>521076.65502499999</v>
      </c>
      <c r="F173" s="11">
        <v>4636.9454297800003</v>
      </c>
      <c r="G173" s="11">
        <v>462.49895402499999</v>
      </c>
      <c r="H173" s="6">
        <f t="shared" si="71"/>
        <v>112.37498109821888</v>
      </c>
      <c r="N173" s="11">
        <v>57865.894224900003</v>
      </c>
      <c r="O173" s="11">
        <v>1196.7575863899999</v>
      </c>
      <c r="P173" s="11">
        <v>274.91029647800002</v>
      </c>
      <c r="Q173" s="6">
        <f t="shared" si="72"/>
        <v>48.352226785920401</v>
      </c>
    </row>
    <row r="174" spans="3:17" x14ac:dyDescent="0.25">
      <c r="C174">
        <f t="shared" ref="C174" si="78">C18</f>
        <v>-14</v>
      </c>
      <c r="D174" s="11">
        <v>8</v>
      </c>
      <c r="E174" s="11">
        <v>536155.84865199996</v>
      </c>
      <c r="F174" s="11">
        <v>4271.1139012100002</v>
      </c>
      <c r="G174" s="11">
        <v>848.11075090899999</v>
      </c>
      <c r="H174" s="6">
        <f t="shared" si="71"/>
        <v>125.53068381063493</v>
      </c>
      <c r="N174" s="11">
        <v>58351.908930799997</v>
      </c>
      <c r="O174" s="11">
        <v>952.10433084800002</v>
      </c>
      <c r="P174" s="11">
        <v>197.08928246599999</v>
      </c>
      <c r="Q174" s="6">
        <f t="shared" si="72"/>
        <v>61.287305435138983</v>
      </c>
    </row>
    <row r="175" spans="3:17" x14ac:dyDescent="0.25">
      <c r="C175">
        <f t="shared" ref="C175" si="79">C19</f>
        <v>-12</v>
      </c>
      <c r="D175" s="11">
        <v>9</v>
      </c>
      <c r="E175" s="11">
        <v>538285.55882399995</v>
      </c>
      <c r="F175" s="11">
        <v>3630.4005760499999</v>
      </c>
      <c r="G175" s="11">
        <v>1269.7035934600001</v>
      </c>
      <c r="H175" s="6">
        <f t="shared" si="71"/>
        <v>148.27167072832307</v>
      </c>
      <c r="N175" s="11">
        <v>58532.864506700003</v>
      </c>
      <c r="O175" s="11">
        <v>1354.49732055</v>
      </c>
      <c r="P175" s="11">
        <v>164.367451948</v>
      </c>
      <c r="Q175" s="6">
        <f t="shared" si="72"/>
        <v>43.213717457139346</v>
      </c>
    </row>
    <row r="176" spans="3:17" x14ac:dyDescent="0.25">
      <c r="C176">
        <f t="shared" ref="C176" si="80">C20</f>
        <v>-10</v>
      </c>
      <c r="D176" s="11">
        <v>10</v>
      </c>
      <c r="E176" s="11">
        <v>547528.86764700001</v>
      </c>
      <c r="F176" s="11">
        <v>3403.0700812199998</v>
      </c>
      <c r="G176" s="11">
        <v>357.47414697400001</v>
      </c>
      <c r="H176" s="6">
        <f t="shared" si="71"/>
        <v>160.89262183243403</v>
      </c>
      <c r="N176" s="11">
        <v>58349.037683800001</v>
      </c>
      <c r="O176" s="11">
        <v>1217.59406274</v>
      </c>
      <c r="P176" s="11">
        <v>279.64591759299998</v>
      </c>
      <c r="Q176" s="6">
        <f t="shared" si="72"/>
        <v>47.921585255183373</v>
      </c>
    </row>
    <row r="177" spans="3:17" x14ac:dyDescent="0.25">
      <c r="C177">
        <f t="shared" ref="C177" si="81">C21</f>
        <v>-8</v>
      </c>
      <c r="D177" s="11">
        <v>11</v>
      </c>
      <c r="E177" s="11">
        <v>544903.47750000004</v>
      </c>
      <c r="F177" s="11">
        <v>3659.4936912500002</v>
      </c>
      <c r="G177" s="11">
        <v>794.12049560499997</v>
      </c>
      <c r="H177" s="6">
        <f t="shared" si="71"/>
        <v>148.90132993066408</v>
      </c>
      <c r="N177" s="11">
        <v>58558.423671899996</v>
      </c>
      <c r="O177" s="11">
        <v>1113.6397515900001</v>
      </c>
      <c r="P177" s="11">
        <v>129.11993507400001</v>
      </c>
      <c r="Q177" s="6">
        <f t="shared" si="72"/>
        <v>52.582914347564518</v>
      </c>
    </row>
    <row r="178" spans="3:17" x14ac:dyDescent="0.25">
      <c r="C178">
        <f t="shared" ref="C178" si="82">C22</f>
        <v>-6</v>
      </c>
      <c r="D178" s="11">
        <v>12</v>
      </c>
      <c r="E178" s="11">
        <v>552886.10624999995</v>
      </c>
      <c r="F178" s="11">
        <v>4415.3629943799997</v>
      </c>
      <c r="G178" s="11">
        <v>290.01875770599997</v>
      </c>
      <c r="H178" s="6">
        <f t="shared" si="71"/>
        <v>125.21872085120276</v>
      </c>
      <c r="N178" s="11">
        <v>58517.194296900001</v>
      </c>
      <c r="O178" s="11">
        <v>1239.8854962200001</v>
      </c>
      <c r="P178" s="11">
        <v>146.217696209</v>
      </c>
      <c r="Q178" s="6">
        <f t="shared" si="72"/>
        <v>47.195643852032731</v>
      </c>
    </row>
    <row r="179" spans="3:17" x14ac:dyDescent="0.25">
      <c r="C179">
        <f t="shared" ref="C179" si="83">C23</f>
        <v>-4</v>
      </c>
      <c r="D179" s="11">
        <v>13</v>
      </c>
      <c r="E179" s="11">
        <v>547314.56127499999</v>
      </c>
      <c r="F179" s="11">
        <v>4205.1224215599996</v>
      </c>
      <c r="G179" s="11">
        <v>387.83564518899999</v>
      </c>
      <c r="H179" s="6">
        <f t="shared" si="71"/>
        <v>130.15425150736976</v>
      </c>
      <c r="N179" s="11">
        <v>58356.824448500003</v>
      </c>
      <c r="O179" s="11">
        <v>1416.22205884</v>
      </c>
      <c r="P179" s="11">
        <v>163.94568918300001</v>
      </c>
      <c r="Q179" s="6">
        <f t="shared" si="72"/>
        <v>41.2059846718522</v>
      </c>
    </row>
    <row r="180" spans="3:17" x14ac:dyDescent="0.25">
      <c r="C180">
        <f t="shared" ref="C180" si="84">C24</f>
        <v>-2</v>
      </c>
      <c r="D180" s="11">
        <v>14</v>
      </c>
      <c r="E180" s="11">
        <v>554299.88725499995</v>
      </c>
      <c r="F180" s="11">
        <v>3896.04828778</v>
      </c>
      <c r="G180" s="11">
        <v>317.23283184299999</v>
      </c>
      <c r="H180" s="6">
        <f t="shared" si="71"/>
        <v>142.27233502047906</v>
      </c>
      <c r="N180" s="11">
        <v>58037.641697300001</v>
      </c>
      <c r="O180" s="11">
        <v>1399.6136656399999</v>
      </c>
      <c r="P180" s="11">
        <v>135.49488406099999</v>
      </c>
      <c r="Q180" s="6">
        <f t="shared" si="72"/>
        <v>41.466901275761117</v>
      </c>
    </row>
    <row r="181" spans="3:17" x14ac:dyDescent="0.25">
      <c r="C181">
        <f t="shared" ref="C181" si="85">C25</f>
        <v>0</v>
      </c>
      <c r="D181" s="11">
        <v>15</v>
      </c>
      <c r="E181" s="11">
        <v>547180.05528800003</v>
      </c>
      <c r="F181" s="11">
        <v>3501.0709266700001</v>
      </c>
      <c r="G181" s="11">
        <v>441.27431781500002</v>
      </c>
      <c r="H181" s="6">
        <f t="shared" si="71"/>
        <v>156.28933739095754</v>
      </c>
      <c r="N181" s="11">
        <v>58375.207857599999</v>
      </c>
      <c r="O181" s="11">
        <v>1244.36244554</v>
      </c>
      <c r="P181" s="11">
        <v>90.958092249399996</v>
      </c>
      <c r="Q181" s="6">
        <f t="shared" si="72"/>
        <v>46.911740278587132</v>
      </c>
    </row>
    <row r="182" spans="3:17" x14ac:dyDescent="0.25">
      <c r="C182">
        <f t="shared" ref="C182" si="86">C26</f>
        <v>2</v>
      </c>
      <c r="D182" s="11">
        <v>16</v>
      </c>
      <c r="E182" s="11">
        <v>551171.18062500004</v>
      </c>
      <c r="F182" s="11">
        <v>3875.6840954600002</v>
      </c>
      <c r="G182" s="11">
        <v>276.49941627499999</v>
      </c>
      <c r="H182" s="6">
        <f t="shared" si="71"/>
        <v>142.21261770809579</v>
      </c>
      <c r="N182" s="11">
        <v>57838.780078099997</v>
      </c>
      <c r="O182" s="11">
        <v>1212.3772808799999</v>
      </c>
      <c r="P182" s="11">
        <v>70.272902069099999</v>
      </c>
      <c r="Q182" s="6">
        <f t="shared" si="72"/>
        <v>47.706915157728716</v>
      </c>
    </row>
    <row r="183" spans="3:17" x14ac:dyDescent="0.25">
      <c r="C183">
        <f t="shared" ref="C183" si="87">C27</f>
        <v>4</v>
      </c>
      <c r="D183" s="11">
        <v>17</v>
      </c>
      <c r="E183" s="11">
        <v>541633.57499999995</v>
      </c>
      <c r="F183" s="11">
        <v>5363.1764695100001</v>
      </c>
      <c r="G183" s="11">
        <v>2103.1818287699998</v>
      </c>
      <c r="H183" s="6">
        <f t="shared" si="71"/>
        <v>100.9911902170703</v>
      </c>
      <c r="N183" s="11">
        <v>57219.754921899999</v>
      </c>
      <c r="O183" s="11">
        <v>1002.5865999599999</v>
      </c>
      <c r="P183" s="11">
        <v>225.80045227100001</v>
      </c>
      <c r="Q183" s="6">
        <f t="shared" si="72"/>
        <v>57.072132147171018</v>
      </c>
    </row>
    <row r="184" spans="3:17" x14ac:dyDescent="0.25">
      <c r="C184">
        <f t="shared" ref="C184" si="88">C28</f>
        <v>6</v>
      </c>
      <c r="D184" s="11">
        <v>18</v>
      </c>
      <c r="E184" s="11">
        <v>542934.55249999999</v>
      </c>
      <c r="F184" s="11">
        <v>3528.0478543099998</v>
      </c>
      <c r="G184" s="11">
        <v>280.72336753799999</v>
      </c>
      <c r="H184" s="6">
        <f t="shared" si="71"/>
        <v>153.89092634804547</v>
      </c>
      <c r="N184" s="11">
        <v>57052.585546900002</v>
      </c>
      <c r="O184" s="11">
        <v>1213.3780059999999</v>
      </c>
      <c r="P184" s="11">
        <v>165.36732322700001</v>
      </c>
      <c r="Q184" s="6">
        <f t="shared" si="72"/>
        <v>47.019630539520435</v>
      </c>
    </row>
    <row r="185" spans="3:17" x14ac:dyDescent="0.25">
      <c r="C185">
        <f t="shared" ref="C185" si="89">C29</f>
        <v>8</v>
      </c>
      <c r="D185" s="11">
        <v>19</v>
      </c>
      <c r="E185" s="11">
        <v>532178.95625000005</v>
      </c>
      <c r="F185" s="11">
        <v>3229.6143365500002</v>
      </c>
      <c r="G185" s="11">
        <v>295.06840156599998</v>
      </c>
      <c r="H185" s="6">
        <f t="shared" si="71"/>
        <v>164.78096168550402</v>
      </c>
      <c r="N185" s="11">
        <v>56765.000859400003</v>
      </c>
      <c r="O185" s="11">
        <v>1049.83994293</v>
      </c>
      <c r="P185" s="11">
        <v>202.89729927100001</v>
      </c>
      <c r="Q185" s="6">
        <f t="shared" si="72"/>
        <v>54.070147779836297</v>
      </c>
    </row>
    <row r="186" spans="3:17" x14ac:dyDescent="0.25">
      <c r="C186">
        <f t="shared" ref="C186" si="90">C30</f>
        <v>10</v>
      </c>
      <c r="D186" s="11">
        <v>20</v>
      </c>
      <c r="E186" s="11">
        <v>534326.46752499999</v>
      </c>
      <c r="F186" s="11">
        <v>3227.09148873</v>
      </c>
      <c r="G186" s="11">
        <v>1477.7891369199999</v>
      </c>
      <c r="H186" s="6">
        <f t="shared" si="71"/>
        <v>165.57524612829633</v>
      </c>
      <c r="N186" s="11">
        <v>56636.485753699999</v>
      </c>
      <c r="O186" s="11">
        <v>1292.73061717</v>
      </c>
      <c r="P186" s="11">
        <v>243.67242326900001</v>
      </c>
      <c r="Q186" s="6">
        <f t="shared" si="72"/>
        <v>43.811514171209609</v>
      </c>
    </row>
    <row r="187" spans="3:17" x14ac:dyDescent="0.25">
      <c r="C187">
        <f t="shared" ref="C187" si="91">C31</f>
        <v>12</v>
      </c>
      <c r="D187" s="11">
        <v>21</v>
      </c>
      <c r="E187" s="11">
        <v>524141.82965700002</v>
      </c>
      <c r="F187" s="11">
        <v>3012.3875232800001</v>
      </c>
      <c r="G187" s="11">
        <v>469.032877455</v>
      </c>
      <c r="H187" s="6">
        <f t="shared" si="71"/>
        <v>173.99548550987717</v>
      </c>
      <c r="N187" s="11">
        <v>56607.888327200002</v>
      </c>
      <c r="O187" s="11">
        <v>1325.7052492600001</v>
      </c>
      <c r="P187" s="11">
        <v>150.05520959</v>
      </c>
      <c r="Q187" s="6">
        <f t="shared" si="72"/>
        <v>42.700206821084969</v>
      </c>
    </row>
    <row r="188" spans="3:17" x14ac:dyDescent="0.25">
      <c r="C188">
        <f t="shared" ref="C188" si="92">C32</f>
        <v>14</v>
      </c>
      <c r="D188" s="11">
        <v>22</v>
      </c>
      <c r="E188" s="11">
        <v>523846.58653799997</v>
      </c>
      <c r="F188" s="11">
        <v>4211.6435818299997</v>
      </c>
      <c r="G188" s="11">
        <v>14089.9623785</v>
      </c>
      <c r="H188" s="6">
        <f t="shared" si="71"/>
        <v>124.38055983606846</v>
      </c>
      <c r="N188" s="11">
        <v>56450.752178499999</v>
      </c>
      <c r="O188" s="11">
        <v>1161.6933761099999</v>
      </c>
      <c r="P188" s="11">
        <v>565.73316453100006</v>
      </c>
      <c r="Q188" s="6">
        <f t="shared" si="72"/>
        <v>48.593504395737142</v>
      </c>
    </row>
    <row r="189" spans="3:17" x14ac:dyDescent="0.25">
      <c r="C189">
        <f t="shared" ref="C189" si="93">C33</f>
        <v>16</v>
      </c>
      <c r="D189" s="11">
        <v>23</v>
      </c>
      <c r="E189" s="11">
        <v>513697.42769600003</v>
      </c>
      <c r="F189" s="11">
        <v>3981.3816284499999</v>
      </c>
      <c r="G189" s="11">
        <v>652.01625203200001</v>
      </c>
      <c r="H189" s="6">
        <f t="shared" si="71"/>
        <v>129.02491537742605</v>
      </c>
      <c r="N189" s="11">
        <v>56599.998851099997</v>
      </c>
      <c r="O189" s="11">
        <v>996.66857880199996</v>
      </c>
      <c r="P189" s="11">
        <v>225.612180972</v>
      </c>
      <c r="Q189" s="6">
        <f t="shared" si="72"/>
        <v>56.789187554335712</v>
      </c>
    </row>
    <row r="190" spans="3:17" x14ac:dyDescent="0.25">
      <c r="C190">
        <f t="shared" ref="C190" si="94">C34</f>
        <v>18</v>
      </c>
      <c r="D190" s="11">
        <v>24</v>
      </c>
      <c r="E190" s="11">
        <v>510957.50961499999</v>
      </c>
      <c r="F190" s="11">
        <v>4158.6704669399996</v>
      </c>
      <c r="G190" s="11">
        <v>933.46950208199996</v>
      </c>
      <c r="H190" s="6">
        <f t="shared" si="71"/>
        <v>122.86559218311153</v>
      </c>
      <c r="N190" s="11">
        <v>56344.819786699998</v>
      </c>
      <c r="O190" s="11">
        <v>1386.8345336899999</v>
      </c>
      <c r="P190" s="11">
        <v>121.157314759</v>
      </c>
      <c r="Q190" s="6">
        <f t="shared" si="72"/>
        <v>40.628365113451089</v>
      </c>
    </row>
    <row r="191" spans="3:17" x14ac:dyDescent="0.25">
      <c r="C191">
        <f t="shared" ref="C191" si="95">C35</f>
        <v>20</v>
      </c>
      <c r="D191" s="11">
        <v>25</v>
      </c>
      <c r="E191" s="11">
        <v>497478.59014400002</v>
      </c>
      <c r="F191" s="11">
        <v>5497.6413368800004</v>
      </c>
      <c r="G191" s="11">
        <v>266.55422907600001</v>
      </c>
      <c r="H191" s="6">
        <f t="shared" si="71"/>
        <v>90.489458962473364</v>
      </c>
      <c r="N191" s="11">
        <v>56681.3677885</v>
      </c>
      <c r="O191" s="11">
        <v>1285.03728301</v>
      </c>
      <c r="P191" s="11">
        <v>448.80800584600001</v>
      </c>
      <c r="Q191" s="6">
        <f t="shared" si="72"/>
        <v>44.108734071693789</v>
      </c>
    </row>
    <row r="192" spans="3:17" x14ac:dyDescent="0.25">
      <c r="C192">
        <f t="shared" ref="C192" si="96">C36</f>
        <v>22</v>
      </c>
      <c r="D192" s="11">
        <v>26</v>
      </c>
      <c r="E192" s="11">
        <v>490251.14124999999</v>
      </c>
      <c r="F192" s="11">
        <v>4088.1277239199999</v>
      </c>
      <c r="G192" s="11">
        <v>447.71182113600003</v>
      </c>
      <c r="H192" s="6">
        <f t="shared" si="71"/>
        <v>119.9207007113542</v>
      </c>
      <c r="N192" s="11">
        <v>57008.907500000001</v>
      </c>
      <c r="O192" s="11">
        <v>1323.9854184000001</v>
      </c>
      <c r="P192" s="11">
        <v>128.79485357300001</v>
      </c>
      <c r="Q192" s="6">
        <f t="shared" si="72"/>
        <v>43.05856145220519</v>
      </c>
    </row>
    <row r="193" spans="3:17" x14ac:dyDescent="0.25">
      <c r="C193">
        <f t="shared" ref="C193" si="97">C37</f>
        <v>24</v>
      </c>
      <c r="D193" s="11">
        <v>27</v>
      </c>
      <c r="E193" s="11">
        <v>478395.53125</v>
      </c>
      <c r="F193" s="11">
        <v>4178.7419592200004</v>
      </c>
      <c r="G193" s="11">
        <v>320.37293220999999</v>
      </c>
      <c r="H193" s="6">
        <f t="shared" si="71"/>
        <v>114.48314730093955</v>
      </c>
      <c r="N193" s="11">
        <v>57260.184512899999</v>
      </c>
      <c r="O193" s="11">
        <v>1363.6117685500001</v>
      </c>
      <c r="P193" s="11">
        <v>282.12011484999999</v>
      </c>
      <c r="Q193" s="6">
        <f t="shared" si="72"/>
        <v>41.991559352547796</v>
      </c>
    </row>
    <row r="194" spans="3:17" x14ac:dyDescent="0.25">
      <c r="C194">
        <f t="shared" ref="C194" si="98">C38</f>
        <v>26</v>
      </c>
      <c r="D194" s="11">
        <v>28</v>
      </c>
      <c r="E194" s="11">
        <v>463806.984375</v>
      </c>
      <c r="F194" s="11">
        <v>3966.7186244099998</v>
      </c>
      <c r="G194" s="11">
        <v>400.913901549</v>
      </c>
      <c r="H194" s="6">
        <f t="shared" si="71"/>
        <v>116.92459896723467</v>
      </c>
      <c r="N194" s="11">
        <v>57316.891451299998</v>
      </c>
      <c r="O194" s="11">
        <v>1199.2043838500001</v>
      </c>
      <c r="P194" s="11">
        <v>98.954327179800003</v>
      </c>
      <c r="Q194" s="6">
        <f t="shared" si="72"/>
        <v>47.795765445158146</v>
      </c>
    </row>
    <row r="195" spans="3:17" x14ac:dyDescent="0.25">
      <c r="C195">
        <f t="shared" ref="C195" si="99">C39</f>
        <v>28</v>
      </c>
      <c r="D195" s="11">
        <v>29</v>
      </c>
      <c r="E195" s="11">
        <v>485271.32511999999</v>
      </c>
      <c r="F195" s="11">
        <v>4115.3224193899996</v>
      </c>
      <c r="G195" s="11">
        <v>344.80598684500001</v>
      </c>
      <c r="H195" s="6">
        <f t="shared" si="71"/>
        <v>117.91817886092389</v>
      </c>
      <c r="N195" s="11">
        <v>62499.862154399998</v>
      </c>
      <c r="O195" s="11">
        <v>1337.8659503599999</v>
      </c>
      <c r="P195" s="11">
        <v>119.313754852</v>
      </c>
      <c r="Q195" s="6">
        <f t="shared" si="72"/>
        <v>46.716087017224865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2022-05-11T20:49:16Z</dcterms:modified>
</cp:coreProperties>
</file>