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UM_ROIs\"/>
    </mc:Choice>
  </mc:AlternateContent>
  <xr:revisionPtr revIDLastSave="0" documentId="13_ncr:1_{D84DAA3F-0D98-4EA3-8BE2-ADAAA8117354}" xr6:coauthVersionLast="47" xr6:coauthVersionMax="47" xr10:uidLastSave="{00000000-0000-0000-0000-000000000000}"/>
  <bookViews>
    <workbookView xWindow="1545" yWindow="690" windowWidth="26265" windowHeight="1347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AF8" i="3" s="1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1" i="3"/>
  <c r="P35" i="3"/>
  <c r="AG35" i="3"/>
  <c r="C192" i="3"/>
  <c r="P36" i="3"/>
  <c r="AG36" i="3"/>
  <c r="C193" i="3"/>
  <c r="AG37" i="3"/>
  <c r="P37" i="3"/>
  <c r="C194" i="3"/>
  <c r="AG38" i="3"/>
  <c r="P38" i="3"/>
  <c r="C195" i="3"/>
  <c r="AG39" i="3"/>
  <c r="P39" i="3"/>
  <c r="C167" i="3"/>
  <c r="P11" i="3"/>
  <c r="AG11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<sst xmlns="http://schemas.openxmlformats.org/spreadsheetml/2006/main" count="242" uniqueCount="64">
  <si>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</si>
  <si>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</si>
  <si>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</si>
  <si>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</si>
  <si>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</si>
  <si>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</si>
  <si>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</si>
  <si>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</si>
  <si>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</si>
  <si>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</si>
  <si>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</si>
  <si>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</si>
  <si>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</si>
  <si>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</si>
  <si>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</si>
  <si>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</si>
  <si>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</si>
  <si>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</si>
  <si>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</si>
  <si>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</si>
  <si>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</si>
  <si>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</si>
  <si>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</si>
  <si>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</si>
  <si>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</si>
  <si>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</si>
  <si>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</si>
  <si>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</si>
  <si>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</si>
  <si>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</si>
  <si>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</si>
  <si>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</si>
  <si>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</si>
  <si>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</si>
  <si>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</si>
  <si>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</si>
  <si>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</si>
  <si>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</si>
  <si>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</si>
  <si>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</si>
  <si>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</si>
  <si>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</si>
  <si>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</si>
  <si>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</si>
  <si>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</si>
  <si>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</si>
  <si>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</si>
  <si>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</si>
  <si>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</si>
  <si>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</si>
  <si>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</si>
  <si>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</si>
  <si>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</si>
  <si>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</si>
  <si>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</si>
  <si>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</si>
  <si>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</si>
  <si>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</si>
  <si>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</si>
  <si>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</si>
  <si>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Pass 2 NOT ACQUIRED</t>
  </si>
  <si>
    <t>MULTIPASS NOT ACQUIRED</t>
  </si>
  <si>
    <t>UWash_Br47T_DICOM_UMADC_Day1_di2505290936s50001_DWIlob-label.mhd</t>
  </si>
  <si>
    <t>L:\BRoss_Lab\MF_CIRP_Subgroups\IADP_WG_TCONS\DWIphantomRoundRobin\UWash_Data\ITK_Format\UWMC-DICOM\UWMC-DICOM\4.7T-Chenevertdwiphantom_Phantom\Run1\Bruker-Gen_ADC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</si>
</sst>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UWASH 4.7T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904367726316858"/>
                  <c:y val="-0.42839825391956959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1.5206532000000001</c:v>
                </c:pt>
                <c:pt idx="6">
                  <c:v>1.3921564705859999</c:v>
                </c:pt>
                <c:pt idx="7">
                  <c:v>1.1782188</c:v>
                </c:pt>
                <c:pt idx="8">
                  <c:v>1.0360224</c:v>
                </c:pt>
                <c:pt idx="9">
                  <c:v>1.1376670588260001</c:v>
                </c:pt>
                <c:pt idx="10">
                  <c:v>0.96691320000000003</c:v>
                </c:pt>
                <c:pt idx="11">
                  <c:v>1.0413294117659999</c:v>
                </c:pt>
                <c:pt idx="12">
                  <c:v>1.080947058822</c:v>
                </c:pt>
                <c:pt idx="13">
                  <c:v>1.1229561702119999</c:v>
                </c:pt>
                <c:pt idx="14">
                  <c:v>1.0083811764719999</c:v>
                </c:pt>
                <c:pt idx="15">
                  <c:v>1.1352552941159999</c:v>
                </c:pt>
                <c:pt idx="16">
                  <c:v>1.0448016</c:v>
                </c:pt>
                <c:pt idx="17">
                  <c:v>1.0122862500000001</c:v>
                </c:pt>
                <c:pt idx="18">
                  <c:v>1.0107192</c:v>
                </c:pt>
                <c:pt idx="19">
                  <c:v>1.1597772</c:v>
                </c:pt>
                <c:pt idx="20">
                  <c:v>0.87505269231000005</c:v>
                </c:pt>
                <c:pt idx="21">
                  <c:v>1.0905037500000001</c:v>
                </c:pt>
                <c:pt idx="22">
                  <c:v>0.95535600000000009</c:v>
                </c:pt>
                <c:pt idx="23">
                  <c:v>1.062259615386</c:v>
                </c:pt>
                <c:pt idx="24">
                  <c:v>0.95428615384800008</c:v>
                </c:pt>
                <c:pt idx="25">
                  <c:v>1.0484292</c:v>
                </c:pt>
                <c:pt idx="26">
                  <c:v>1.3759435294140001</c:v>
                </c:pt>
                <c:pt idx="27">
                  <c:v>1.21489276596</c:v>
                </c:pt>
                <c:pt idx="28">
                  <c:v>0.89692823529599996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3" zoomScale="70" zoomScaleNormal="70" workbookViewId="0">
      <selection activeCell="J9" sqref="J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56</v>
      </c>
      <c r="C1" s="26"/>
      <c r="D1" s="26"/>
      <c r="E1" s="26"/>
      <c r="F1" s="27"/>
    </row>
    <row r="2" spans="2:51" ht="15.75" thickBot="1" x14ac:dyDescent="0.3">
      <c r="B2" s="28" t="s">
        <v>57</v>
      </c>
      <c r="C2" s="29"/>
      <c r="D2" s="29"/>
      <c r="E2" s="29"/>
      <c r="F2" s="30"/>
    </row>
    <row r="4" spans="2:51" x14ac:dyDescent="0.25">
      <c r="B4" s="8" t="s">
        <v>39</v>
      </c>
      <c r="I4" t="s">
        <v>58</v>
      </c>
    </row>
    <row r="5" spans="2:51" ht="15.75" thickBot="1" x14ac:dyDescent="0.3">
      <c r="C5" t="s">
        <v>7</v>
      </c>
      <c r="D5">
        <v>2</v>
      </c>
      <c r="F5" t="s">
        <v>37</v>
      </c>
      <c r="G5" t="s">
        <v>63</v>
      </c>
    </row>
    <row r="6" spans="2:51" x14ac:dyDescent="0.25">
      <c r="F6" t="s">
        <v>38</v>
      </c>
      <c r="G6" t="s">
        <v>62</v>
      </c>
      <c r="N6" s="14"/>
      <c r="O6" s="15" t="s">
        <v>48</v>
      </c>
      <c r="P6" s="16"/>
      <c r="Q6" s="17"/>
      <c r="AE6" s="14"/>
      <c r="AF6" s="15" t="s">
        <v>48</v>
      </c>
      <c r="AG6" s="16"/>
      <c r="AH6" s="17"/>
    </row>
    <row r="7" spans="2:51" x14ac:dyDescent="0.25">
      <c r="I7" s="5"/>
      <c r="J7" s="9" t="s">
        <v>43</v>
      </c>
      <c r="K7" s="5"/>
      <c r="N7" s="18"/>
      <c r="O7" s="19" t="s">
        <v>50</v>
      </c>
      <c r="P7" s="20" t="s">
        <v>51</v>
      </c>
      <c r="Q7" s="21"/>
      <c r="AE7" s="18"/>
      <c r="AF7" s="19" t="s">
        <v>50</v>
      </c>
      <c r="AG7" s="20" t="s">
        <v>51</v>
      </c>
      <c r="AH7" s="21"/>
      <c r="AJ7" t="s">
        <v>44</v>
      </c>
      <c r="AK7" t="s">
        <v>45</v>
      </c>
      <c r="AL7" t="s">
        <v>46</v>
      </c>
    </row>
    <row r="8" spans="2:51" ht="15.75" thickBot="1" x14ac:dyDescent="0.3">
      <c r="J8" s="31">
        <v>6.0000000000000002E-5</v>
      </c>
      <c r="N8" s="22"/>
      <c r="O8" s="23">
        <f>100*SQRT(AVERAGE(O11:O39))/$AJ$8</f>
        <v>13.829614801273625</v>
      </c>
      <c r="P8" s="23">
        <f>MAX(P11:P39) - MIN(P11:P39)</f>
        <v>46</v>
      </c>
      <c r="Q8" s="24"/>
      <c r="AE8" s="22"/>
      <c r="AF8" s="23">
        <f>100*SQRT(AVERAGE(AF11:AF39))/$AJ$8</f>
        <v>100.00000000000001</v>
      </c>
      <c r="AG8" s="23">
        <f>MAX(AG11:AG39) - MIN(AG11:AG39)</f>
        <v>46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36</v>
      </c>
      <c r="T9" s="2" t="s">
        <v>60</v>
      </c>
      <c r="AC9" s="7"/>
      <c r="AD9" t="s">
        <v>36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40</v>
      </c>
      <c r="K10" t="s">
        <v>41</v>
      </c>
      <c r="L10" s="7" t="s">
        <v>42</v>
      </c>
      <c r="M10" t="s">
        <v>9</v>
      </c>
      <c r="N10" t="s">
        <v>6</v>
      </c>
      <c r="O10" t="s">
        <v>47</v>
      </c>
      <c r="P10" t="s">
        <v>49</v>
      </c>
      <c r="Q10" s="7" t="s">
        <v>35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40</v>
      </c>
      <c r="AB10" t="s">
        <v>41</v>
      </c>
      <c r="AC10" s="7" t="s">
        <v>34</v>
      </c>
      <c r="AD10" t="s">
        <v>9</v>
      </c>
      <c r="AE10" t="s">
        <v>6</v>
      </c>
      <c r="AF10" t="s">
        <v>47</v>
      </c>
      <c r="AG10" t="s">
        <v>49</v>
      </c>
      <c r="AH10" t="s">
        <v>52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3717</v>
      </c>
      <c r="F11" s="11">
        <v>1858.5</v>
      </c>
      <c r="G11" s="11">
        <v>1.8585</v>
      </c>
      <c r="H11" s="11">
        <v>0</v>
      </c>
      <c r="I11" s="11">
        <v>32767</v>
      </c>
      <c r="J11" s="32">
        <v>1218.9655636299999</v>
      </c>
      <c r="K11" s="11">
        <v>3850.8506550299999</v>
      </c>
      <c r="L11" s="12" t="s">
        <v>59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35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59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35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19146</v>
      </c>
      <c r="J12" s="32">
        <v>1725.2352941199999</v>
      </c>
      <c r="K12" s="11">
        <v>4622.29178477</v>
      </c>
      <c r="L12" s="12" t="s">
        <v>59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35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59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35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0</v>
      </c>
      <c r="I13" s="11">
        <v>32564</v>
      </c>
      <c r="J13" s="32">
        <v>2878.54901961</v>
      </c>
      <c r="K13" s="11">
        <v>6767.1876856299996</v>
      </c>
      <c r="L13" s="12" t="s">
        <v>59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35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59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35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</v>
      </c>
      <c r="I14" s="11">
        <v>21846</v>
      </c>
      <c r="J14" s="11">
        <v>7410.26</v>
      </c>
      <c r="K14" s="11">
        <v>7267.1549574700002</v>
      </c>
      <c r="L14" s="12" t="s">
        <v>59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35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59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35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14480</v>
      </c>
      <c r="I15" s="11">
        <v>30187</v>
      </c>
      <c r="J15" s="11">
        <v>22401.34</v>
      </c>
      <c r="K15" s="11">
        <v>3950.5841759199998</v>
      </c>
      <c r="L15" s="12" t="s">
        <v>59</v>
      </c>
      <c r="M15" t="e">
        <f t="shared" si="1"/>
        <v>#N/A</v>
      </c>
      <c r="N15" t="e">
        <f t="shared" si="5"/>
        <v>#N/A</v>
      </c>
      <c r="O15" t="str">
        <f t="shared" si="6"/>
        <v/>
      </c>
      <c r="P15" t="str">
        <f t="shared" si="7"/>
        <v/>
      </c>
      <c r="Q15" s="7" t="s">
        <v>35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59</v>
      </c>
      <c r="AD15" t="e">
        <f t="shared" si="8"/>
        <v>#N/A</v>
      </c>
      <c r="AE15" t="e">
        <f t="shared" si="9"/>
        <v>#N/A</v>
      </c>
      <c r="AF15" t="str">
        <f t="shared" si="10"/>
        <v/>
      </c>
      <c r="AG15" t="str">
        <f t="shared" si="11"/>
        <v/>
      </c>
      <c r="AH15" s="7" t="s">
        <v>35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22551</v>
      </c>
      <c r="I16" s="11">
        <v>28945</v>
      </c>
      <c r="J16" s="11">
        <v>25344.22</v>
      </c>
      <c r="K16" s="32">
        <v>1541.0305098399999</v>
      </c>
      <c r="L16" s="12" t="s">
        <v>35</v>
      </c>
      <c r="M16">
        <f t="shared" si="1"/>
        <v>1.5206532000000001</v>
      </c>
      <c r="N16">
        <f t="shared" si="5"/>
        <v>9.2461830590400002E-2</v>
      </c>
      <c r="O16">
        <f t="shared" si="6"/>
        <v>0.17694911467024005</v>
      </c>
      <c r="P16">
        <f t="shared" si="7"/>
        <v>-18</v>
      </c>
      <c r="Q16" s="7" t="s">
        <v>35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35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35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21873</v>
      </c>
      <c r="I17" s="11">
        <v>24429</v>
      </c>
      <c r="J17" s="11">
        <v>23202.607843099999</v>
      </c>
      <c r="K17" s="32">
        <v>564.11697646599998</v>
      </c>
      <c r="L17" s="12" t="s">
        <v>35</v>
      </c>
      <c r="M17">
        <f t="shared" si="1"/>
        <v>1.3921564705859999</v>
      </c>
      <c r="N17">
        <f t="shared" si="5"/>
        <v>3.384701858796E-2</v>
      </c>
      <c r="O17">
        <f t="shared" si="6"/>
        <v>8.5355403305268168E-2</v>
      </c>
      <c r="P17">
        <f t="shared" si="7"/>
        <v>-16</v>
      </c>
      <c r="Q17" s="7" t="s">
        <v>35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35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35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19047</v>
      </c>
      <c r="I18" s="11">
        <v>20349</v>
      </c>
      <c r="J18" s="11">
        <v>19636.98</v>
      </c>
      <c r="K18" s="32">
        <v>316.314070867</v>
      </c>
      <c r="L18" s="12" t="s">
        <v>35</v>
      </c>
      <c r="M18">
        <f t="shared" si="1"/>
        <v>1.1782188</v>
      </c>
      <c r="N18">
        <f t="shared" si="5"/>
        <v>1.897884425202E-2</v>
      </c>
      <c r="O18">
        <f t="shared" si="6"/>
        <v>6.1181806734399878E-3</v>
      </c>
      <c r="P18">
        <f t="shared" si="7"/>
        <v>-14</v>
      </c>
      <c r="Q18" s="7" t="s">
        <v>35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35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35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16914</v>
      </c>
      <c r="I19" s="11">
        <v>17649</v>
      </c>
      <c r="J19" s="11">
        <v>17267.04</v>
      </c>
      <c r="K19" s="32">
        <v>155.68216706699999</v>
      </c>
      <c r="L19" s="12" t="s">
        <v>35</v>
      </c>
      <c r="M19">
        <f t="shared" si="1"/>
        <v>1.0360224</v>
      </c>
      <c r="N19">
        <f t="shared" si="5"/>
        <v>9.3409300240200003E-3</v>
      </c>
      <c r="O19">
        <f t="shared" si="6"/>
        <v>4.0931333017600099E-3</v>
      </c>
      <c r="P19">
        <f t="shared" si="7"/>
        <v>-12</v>
      </c>
      <c r="Q19" s="7" t="s">
        <v>35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35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35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18386</v>
      </c>
      <c r="I20" s="11">
        <v>19436</v>
      </c>
      <c r="J20" s="11">
        <v>18961.1176471</v>
      </c>
      <c r="K20" s="32">
        <v>224.04799905900001</v>
      </c>
      <c r="L20" s="12" t="s">
        <v>35</v>
      </c>
      <c r="M20">
        <f t="shared" si="1"/>
        <v>1.1376670588260001</v>
      </c>
      <c r="N20">
        <f t="shared" si="5"/>
        <v>1.3442879943540001E-2</v>
      </c>
      <c r="O20">
        <f t="shared" si="6"/>
        <v>1.4188073206013419E-3</v>
      </c>
      <c r="P20">
        <f t="shared" si="7"/>
        <v>-10</v>
      </c>
      <c r="Q20" s="7" t="s">
        <v>35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35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35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15776</v>
      </c>
      <c r="I21" s="11">
        <v>16370</v>
      </c>
      <c r="J21" s="11">
        <v>16115.22</v>
      </c>
      <c r="K21" s="32">
        <v>128.57147460300001</v>
      </c>
      <c r="L21" s="12" t="s">
        <v>35</v>
      </c>
      <c r="M21">
        <f t="shared" si="1"/>
        <v>0.96691320000000003</v>
      </c>
      <c r="N21">
        <f t="shared" si="5"/>
        <v>7.7142884761800014E-3</v>
      </c>
      <c r="O21">
        <f t="shared" si="6"/>
        <v>1.7712096334240018E-2</v>
      </c>
      <c r="P21">
        <f t="shared" si="7"/>
        <v>-8</v>
      </c>
      <c r="Q21" s="7" t="s">
        <v>35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35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35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17003</v>
      </c>
      <c r="I22" s="11">
        <v>17634</v>
      </c>
      <c r="J22" s="11">
        <v>17355.4901961</v>
      </c>
      <c r="K22" s="32">
        <v>145.74324993600001</v>
      </c>
      <c r="L22" s="12" t="s">
        <v>35</v>
      </c>
      <c r="M22">
        <f t="shared" si="1"/>
        <v>1.0413294117659999</v>
      </c>
      <c r="N22">
        <f t="shared" si="5"/>
        <v>8.7445949961600013E-3</v>
      </c>
      <c r="O22">
        <f t="shared" si="6"/>
        <v>3.4422379237236001E-3</v>
      </c>
      <c r="P22">
        <f t="shared" si="7"/>
        <v>-6</v>
      </c>
      <c r="Q22" s="7" t="s">
        <v>35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35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35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17747</v>
      </c>
      <c r="I23" s="11">
        <v>18276</v>
      </c>
      <c r="J23" s="11">
        <v>18015.784313700002</v>
      </c>
      <c r="K23" s="32">
        <v>153.171056499</v>
      </c>
      <c r="L23" s="12" t="s">
        <v>35</v>
      </c>
      <c r="M23">
        <f t="shared" si="1"/>
        <v>1.080947058822</v>
      </c>
      <c r="N23">
        <f t="shared" si="5"/>
        <v>9.190263389940001E-3</v>
      </c>
      <c r="O23">
        <f t="shared" si="6"/>
        <v>3.6301456753232988E-4</v>
      </c>
      <c r="P23">
        <f t="shared" si="7"/>
        <v>-4</v>
      </c>
      <c r="Q23" s="7" t="s">
        <v>35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35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35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47</v>
      </c>
      <c r="F24" s="11">
        <v>23.5</v>
      </c>
      <c r="G24" s="11">
        <v>2.35E-2</v>
      </c>
      <c r="H24" s="11">
        <v>18357</v>
      </c>
      <c r="I24" s="11">
        <v>19017</v>
      </c>
      <c r="J24" s="11">
        <v>18715.936170199999</v>
      </c>
      <c r="K24" s="32">
        <v>188.03750831400001</v>
      </c>
      <c r="L24" s="12" t="s">
        <v>35</v>
      </c>
      <c r="M24">
        <f t="shared" si="1"/>
        <v>1.1229561702119999</v>
      </c>
      <c r="N24">
        <f t="shared" si="5"/>
        <v>1.1282250498840001E-2</v>
      </c>
      <c r="O24">
        <f t="shared" si="6"/>
        <v>5.2698575080230715E-4</v>
      </c>
      <c r="P24">
        <f t="shared" si="7"/>
        <v>-2</v>
      </c>
      <c r="Q24" s="7" t="s">
        <v>35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35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35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16520</v>
      </c>
      <c r="I25" s="11">
        <v>17051</v>
      </c>
      <c r="J25" s="11">
        <v>16806.352941199999</v>
      </c>
      <c r="K25" s="32">
        <v>141.439290656</v>
      </c>
      <c r="L25" s="12" t="s">
        <v>35</v>
      </c>
      <c r="M25">
        <f t="shared" si="1"/>
        <v>1.0083811764719999</v>
      </c>
      <c r="N25">
        <f t="shared" si="5"/>
        <v>8.4863574393599997E-3</v>
      </c>
      <c r="O25">
        <f t="shared" si="6"/>
        <v>8.3940088246548458E-3</v>
      </c>
      <c r="P25">
        <f t="shared" si="7"/>
        <v>0</v>
      </c>
      <c r="Q25" s="7" t="s">
        <v>35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35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35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18592</v>
      </c>
      <c r="I26" s="11">
        <v>19171</v>
      </c>
      <c r="J26" s="11">
        <v>18920.921568599999</v>
      </c>
      <c r="K26" s="32">
        <v>146.48915907200001</v>
      </c>
      <c r="L26" s="12" t="s">
        <v>35</v>
      </c>
      <c r="M26">
        <f t="shared" si="1"/>
        <v>1.1352552941159999</v>
      </c>
      <c r="N26">
        <f t="shared" si="5"/>
        <v>8.7893495443200007E-3</v>
      </c>
      <c r="O26">
        <f t="shared" si="6"/>
        <v>1.2429357632056512E-3</v>
      </c>
      <c r="P26">
        <f t="shared" si="7"/>
        <v>2</v>
      </c>
      <c r="Q26" s="7" t="s">
        <v>35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35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35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17149</v>
      </c>
      <c r="I27" s="11">
        <v>17642</v>
      </c>
      <c r="J27" s="11">
        <v>17413.36</v>
      </c>
      <c r="K27" s="32">
        <v>118.540229975</v>
      </c>
      <c r="L27" s="12" t="s">
        <v>35</v>
      </c>
      <c r="M27">
        <f t="shared" si="1"/>
        <v>1.0448016</v>
      </c>
      <c r="N27">
        <f t="shared" si="5"/>
        <v>7.1124137985000002E-3</v>
      </c>
      <c r="O27">
        <f t="shared" si="6"/>
        <v>3.0468633625600101E-3</v>
      </c>
      <c r="P27">
        <f t="shared" si="7"/>
        <v>4</v>
      </c>
      <c r="Q27" s="7" t="s">
        <v>35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35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35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48</v>
      </c>
      <c r="F28" s="11">
        <v>24</v>
      </c>
      <c r="G28" s="11">
        <v>2.4E-2</v>
      </c>
      <c r="H28" s="11">
        <v>16547</v>
      </c>
      <c r="I28" s="11">
        <v>17160</v>
      </c>
      <c r="J28" s="11">
        <v>16871.4375</v>
      </c>
      <c r="K28" s="32">
        <v>159.963680219</v>
      </c>
      <c r="L28" s="12" t="s">
        <v>35</v>
      </c>
      <c r="M28">
        <f t="shared" si="1"/>
        <v>1.0122862500000001</v>
      </c>
      <c r="N28">
        <f t="shared" si="5"/>
        <v>9.5978208131399997E-3</v>
      </c>
      <c r="O28">
        <f t="shared" si="6"/>
        <v>7.6937019390625064E-3</v>
      </c>
      <c r="P28">
        <f t="shared" si="7"/>
        <v>6</v>
      </c>
      <c r="Q28" s="7" t="s">
        <v>35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35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35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16595</v>
      </c>
      <c r="I29" s="11">
        <v>17103</v>
      </c>
      <c r="J29" s="11">
        <v>16845.32</v>
      </c>
      <c r="K29" s="32">
        <v>126.824551798</v>
      </c>
      <c r="L29" s="12" t="s">
        <v>35</v>
      </c>
      <c r="M29">
        <f t="shared" si="1"/>
        <v>1.0107192</v>
      </c>
      <c r="N29">
        <f t="shared" si="5"/>
        <v>7.6094731078800004E-3</v>
      </c>
      <c r="O29">
        <f t="shared" si="6"/>
        <v>7.9710612486400094E-3</v>
      </c>
      <c r="P29">
        <f t="shared" si="7"/>
        <v>8</v>
      </c>
      <c r="Q29" s="7" t="s">
        <v>35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35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35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18949</v>
      </c>
      <c r="I30" s="11">
        <v>19595</v>
      </c>
      <c r="J30" s="11">
        <v>19329.62</v>
      </c>
      <c r="K30" s="32">
        <v>140.85234561499999</v>
      </c>
      <c r="L30" s="12" t="s">
        <v>35</v>
      </c>
      <c r="M30">
        <f t="shared" si="1"/>
        <v>1.1597772</v>
      </c>
      <c r="N30">
        <f t="shared" si="5"/>
        <v>8.4511407369000004E-3</v>
      </c>
      <c r="O30">
        <f t="shared" si="6"/>
        <v>3.5733136398399838E-3</v>
      </c>
      <c r="P30">
        <f t="shared" si="7"/>
        <v>10</v>
      </c>
      <c r="Q30" s="7" t="s">
        <v>35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35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35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14416</v>
      </c>
      <c r="I31" s="11">
        <v>14814</v>
      </c>
      <c r="J31" s="11">
        <v>14584.2115385</v>
      </c>
      <c r="K31" s="32">
        <v>92.177649568299998</v>
      </c>
      <c r="L31" s="12" t="s">
        <v>35</v>
      </c>
      <c r="M31">
        <f t="shared" si="1"/>
        <v>0.87505269231000005</v>
      </c>
      <c r="N31">
        <f t="shared" si="5"/>
        <v>5.5306589740980001E-3</v>
      </c>
      <c r="O31">
        <f t="shared" si="6"/>
        <v>5.0601291236979554E-2</v>
      </c>
      <c r="P31">
        <f t="shared" si="7"/>
        <v>12</v>
      </c>
      <c r="Q31" s="7" t="s">
        <v>35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35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35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48</v>
      </c>
      <c r="F32" s="11">
        <v>24</v>
      </c>
      <c r="G32" s="11">
        <v>2.4E-2</v>
      </c>
      <c r="H32" s="11">
        <v>17818</v>
      </c>
      <c r="I32" s="11">
        <v>18542</v>
      </c>
      <c r="J32" s="11">
        <v>18175.0625</v>
      </c>
      <c r="K32" s="32">
        <v>183.66973207000001</v>
      </c>
      <c r="L32" s="12" t="s">
        <v>35</v>
      </c>
      <c r="M32">
        <f t="shared" si="1"/>
        <v>1.0905037500000001</v>
      </c>
      <c r="N32">
        <f t="shared" si="5"/>
        <v>1.1020183924200001E-2</v>
      </c>
      <c r="O32">
        <f t="shared" si="6"/>
        <v>9.0178764062499688E-5</v>
      </c>
      <c r="P32">
        <f t="shared" si="7"/>
        <v>14</v>
      </c>
      <c r="Q32" s="7" t="s">
        <v>35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35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35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15675</v>
      </c>
      <c r="I33" s="11">
        <v>16179</v>
      </c>
      <c r="J33" s="11">
        <v>15922.6</v>
      </c>
      <c r="K33" s="32">
        <v>117.99809752900001</v>
      </c>
      <c r="L33" s="12" t="s">
        <v>35</v>
      </c>
      <c r="M33">
        <f t="shared" si="1"/>
        <v>0.95535600000000009</v>
      </c>
      <c r="N33">
        <f t="shared" si="5"/>
        <v>7.0798858517400007E-3</v>
      </c>
      <c r="O33">
        <f t="shared" si="6"/>
        <v>2.0921886735999998E-2</v>
      </c>
      <c r="P33">
        <f t="shared" si="7"/>
        <v>16</v>
      </c>
      <c r="Q33" s="7" t="s">
        <v>35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35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35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17275</v>
      </c>
      <c r="I34" s="11">
        <v>17973</v>
      </c>
      <c r="J34" s="11">
        <v>17704.326923100001</v>
      </c>
      <c r="K34" s="32">
        <v>137.03866939</v>
      </c>
      <c r="L34" s="12" t="s">
        <v>35</v>
      </c>
      <c r="M34">
        <f t="shared" si="1"/>
        <v>1.062259615386</v>
      </c>
      <c r="N34">
        <f t="shared" si="5"/>
        <v>8.2223201634000001E-3</v>
      </c>
      <c r="O34">
        <f t="shared" si="6"/>
        <v>1.4243366308126547E-3</v>
      </c>
      <c r="P34">
        <f t="shared" si="7"/>
        <v>18</v>
      </c>
      <c r="Q34" s="7" t="s">
        <v>35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35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35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15475</v>
      </c>
      <c r="I35" s="11">
        <v>16347</v>
      </c>
      <c r="J35" s="11">
        <v>15904.769230800001</v>
      </c>
      <c r="K35" s="32">
        <v>228.00203089799999</v>
      </c>
      <c r="L35" s="12" t="s">
        <v>35</v>
      </c>
      <c r="M35">
        <f t="shared" si="1"/>
        <v>0.95428615384800008</v>
      </c>
      <c r="N35">
        <f t="shared" si="5"/>
        <v>1.368012185388E-2</v>
      </c>
      <c r="O35">
        <f t="shared" si="6"/>
        <v>2.1232524960408727E-2</v>
      </c>
      <c r="P35">
        <f t="shared" si="7"/>
        <v>20</v>
      </c>
      <c r="Q35" s="7" t="s">
        <v>35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35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35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16661</v>
      </c>
      <c r="I36" s="11">
        <v>17988</v>
      </c>
      <c r="J36" s="11">
        <v>17473.82</v>
      </c>
      <c r="K36" s="32">
        <v>264.96119777500002</v>
      </c>
      <c r="L36" s="12" t="s">
        <v>35</v>
      </c>
      <c r="M36">
        <f t="shared" si="1"/>
        <v>1.0484292</v>
      </c>
      <c r="N36">
        <f t="shared" si="5"/>
        <v>1.5897671866500002E-2</v>
      </c>
      <c r="O36">
        <f t="shared" si="6"/>
        <v>2.6595474126400141E-3</v>
      </c>
      <c r="P36">
        <f t="shared" si="7"/>
        <v>22</v>
      </c>
      <c r="Q36" s="7" t="s">
        <v>35</v>
      </c>
      <c r="U36" s="11"/>
      <c r="V36" s="11"/>
      <c r="W36" s="11"/>
      <c r="X36" s="11"/>
      <c r="Y36" s="11"/>
      <c r="Z36" s="11"/>
      <c r="AA36" s="11"/>
      <c r="AB36" s="11"/>
      <c r="AC36" s="12" t="s">
        <v>35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35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21907</v>
      </c>
      <c r="I37" s="11">
        <v>24297</v>
      </c>
      <c r="J37" s="11">
        <v>22932.392156900001</v>
      </c>
      <c r="K37" s="32">
        <v>479.68794349799998</v>
      </c>
      <c r="L37" s="12" t="s">
        <v>35</v>
      </c>
      <c r="M37">
        <f t="shared" si="1"/>
        <v>1.3759435294140001</v>
      </c>
      <c r="N37">
        <f t="shared" si="5"/>
        <v>2.8781276609879999E-2</v>
      </c>
      <c r="O37">
        <f t="shared" si="6"/>
        <v>7.6144831425455098E-2</v>
      </c>
      <c r="P37">
        <f t="shared" si="7"/>
        <v>24</v>
      </c>
      <c r="Q37" s="7" t="s">
        <v>35</v>
      </c>
      <c r="U37" s="11"/>
      <c r="V37" s="11"/>
      <c r="W37" s="11"/>
      <c r="X37" s="11"/>
      <c r="Y37" s="11"/>
      <c r="Z37" s="11"/>
      <c r="AA37" s="11"/>
      <c r="AB37" s="11"/>
      <c r="AC37" s="12" t="s">
        <v>35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35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18620</v>
      </c>
      <c r="I38" s="11">
        <v>21570</v>
      </c>
      <c r="J38" s="11">
        <v>20248.212766000001</v>
      </c>
      <c r="K38" s="32">
        <v>689.22517731899995</v>
      </c>
      <c r="L38" s="12" t="s">
        <v>35</v>
      </c>
      <c r="M38">
        <f t="shared" si="1"/>
        <v>1.21489276596</v>
      </c>
      <c r="N38">
        <f t="shared" si="5"/>
        <v>4.1353510639140001E-2</v>
      </c>
      <c r="O38">
        <f t="shared" si="6"/>
        <v>1.3200347669939303E-2</v>
      </c>
      <c r="P38">
        <f t="shared" si="7"/>
        <v>26</v>
      </c>
      <c r="Q38" s="7" t="s">
        <v>35</v>
      </c>
      <c r="U38" s="11"/>
      <c r="V38" s="11"/>
      <c r="W38" s="11"/>
      <c r="X38" s="11"/>
      <c r="Y38" s="11"/>
      <c r="Z38" s="11"/>
      <c r="AA38" s="11"/>
      <c r="AB38" s="11"/>
      <c r="AC38" s="12" t="s">
        <v>35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35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12489</v>
      </c>
      <c r="I39" s="11">
        <v>17080</v>
      </c>
      <c r="J39" s="11">
        <v>14948.8039216</v>
      </c>
      <c r="K39" s="32">
        <v>1117.52184801</v>
      </c>
      <c r="L39" s="12" t="s">
        <v>35</v>
      </c>
      <c r="M39">
        <f t="shared" si="1"/>
        <v>0.89692823529599996</v>
      </c>
      <c r="N39">
        <f t="shared" si="5"/>
        <v>6.7051310880599999E-2</v>
      </c>
      <c r="O39">
        <f t="shared" si="6"/>
        <v>4.1238141619996789E-2</v>
      </c>
      <c r="P39">
        <f t="shared" si="7"/>
        <v>28</v>
      </c>
      <c r="Q39" s="7" t="s">
        <v>35</v>
      </c>
      <c r="U39" s="11"/>
      <c r="V39" s="11"/>
      <c r="W39" s="11"/>
      <c r="X39" s="11"/>
      <c r="Y39" s="11"/>
      <c r="Z39" s="11"/>
      <c r="AA39" s="11"/>
      <c r="AB39" s="11"/>
      <c r="AC39" s="12" t="s">
        <v>35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35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23</v>
      </c>
    </row>
    <row r="58" spans="3:63" x14ac:dyDescent="0.25">
      <c r="C58" s="3" t="s">
        <v>15</v>
      </c>
      <c r="D58" s="3"/>
      <c r="E58" s="3"/>
      <c r="O58" t="s">
        <v>24</v>
      </c>
      <c r="T58" s="3" t="s">
        <v>17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14</v>
      </c>
      <c r="K59" t="s">
        <v>6</v>
      </c>
      <c r="O59" t="s">
        <v>19</v>
      </c>
      <c r="P59" t="s">
        <v>25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14</v>
      </c>
      <c r="AB59" t="s">
        <v>6</v>
      </c>
      <c r="AF59" t="s">
        <v>20</v>
      </c>
      <c r="AG59" t="s">
        <v>25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/>
      <c r="E60" s="11"/>
      <c r="F60" s="11"/>
      <c r="G60" s="11"/>
      <c r="H60" s="11"/>
      <c r="I60" s="11"/>
      <c r="J60" s="11"/>
      <c r="K60" s="13"/>
      <c r="O60" t="e">
        <f t="shared" ref="O60:O88" si="12">J60/P$60</f>
        <v>#DIV/0!</v>
      </c>
      <c r="P60">
        <f>K$60/(SQRT(2-(PI()/2)))</f>
        <v>0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/>
      <c r="E61" s="11"/>
      <c r="F61" s="11"/>
      <c r="G61" s="11"/>
      <c r="H61" s="11"/>
      <c r="I61" s="11"/>
      <c r="J61" s="11"/>
      <c r="K61" s="13"/>
      <c r="O61" t="e">
        <f t="shared" si="12"/>
        <v>#DIV/0!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/>
      <c r="E62" s="11"/>
      <c r="F62" s="11"/>
      <c r="G62" s="11"/>
      <c r="H62" s="11"/>
      <c r="I62" s="11"/>
      <c r="J62" s="11"/>
      <c r="K62" s="13"/>
      <c r="O62" t="e">
        <f t="shared" si="12"/>
        <v>#DIV/0!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/>
      <c r="E63" s="11"/>
      <c r="F63" s="11"/>
      <c r="G63" s="11"/>
      <c r="H63" s="11"/>
      <c r="I63" s="11"/>
      <c r="J63" s="11"/>
      <c r="K63" s="13"/>
      <c r="O63" t="e">
        <f t="shared" si="12"/>
        <v>#DIV/0!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/>
      <c r="E64" s="11"/>
      <c r="F64" s="11"/>
      <c r="G64" s="11"/>
      <c r="H64" s="11"/>
      <c r="I64" s="11"/>
      <c r="J64" s="11"/>
      <c r="K64" s="13"/>
      <c r="O64" t="e">
        <f t="shared" si="12"/>
        <v>#DIV/0!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/>
      <c r="E65" s="11"/>
      <c r="F65" s="11"/>
      <c r="G65" s="11"/>
      <c r="H65" s="11"/>
      <c r="I65" s="11"/>
      <c r="J65" s="11"/>
      <c r="K65" s="13"/>
      <c r="O65" t="e">
        <f t="shared" si="12"/>
        <v>#DIV/0!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/>
      <c r="E66" s="11"/>
      <c r="F66" s="11"/>
      <c r="G66" s="11"/>
      <c r="H66" s="11"/>
      <c r="I66" s="11"/>
      <c r="J66" s="11"/>
      <c r="K66" s="13"/>
      <c r="O66" t="e">
        <f t="shared" si="12"/>
        <v>#DIV/0!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/>
      <c r="E67" s="11"/>
      <c r="F67" s="11"/>
      <c r="G67" s="11"/>
      <c r="H67" s="11"/>
      <c r="I67" s="11"/>
      <c r="J67" s="11"/>
      <c r="K67" s="13"/>
      <c r="O67" t="e">
        <f t="shared" si="12"/>
        <v>#DIV/0!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/>
      <c r="E68" s="11"/>
      <c r="F68" s="11"/>
      <c r="G68" s="11"/>
      <c r="H68" s="11"/>
      <c r="I68" s="11"/>
      <c r="J68" s="11"/>
      <c r="K68" s="13"/>
      <c r="O68" s="6" t="e">
        <f t="shared" si="12"/>
        <v>#DIV/0!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/>
      <c r="E69" s="11"/>
      <c r="F69" s="11"/>
      <c r="G69" s="11"/>
      <c r="H69" s="11"/>
      <c r="I69" s="11"/>
      <c r="J69" s="11"/>
      <c r="K69" s="13"/>
      <c r="O69" s="6" t="e">
        <f t="shared" si="12"/>
        <v>#DIV/0!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/>
      <c r="E70" s="11"/>
      <c r="F70" s="11"/>
      <c r="G70" s="11"/>
      <c r="H70" s="11"/>
      <c r="I70" s="11"/>
      <c r="J70" s="11"/>
      <c r="K70" s="13"/>
      <c r="O70" s="6" t="e">
        <f t="shared" si="12"/>
        <v>#DIV/0!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/>
      <c r="E71" s="11"/>
      <c r="F71" s="11"/>
      <c r="G71" s="11"/>
      <c r="H71" s="11"/>
      <c r="I71" s="11"/>
      <c r="J71" s="11"/>
      <c r="K71" s="13"/>
      <c r="O71" s="6" t="e">
        <f t="shared" si="12"/>
        <v>#DIV/0!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/>
      <c r="E72" s="11"/>
      <c r="F72" s="11"/>
      <c r="G72" s="11"/>
      <c r="H72" s="11"/>
      <c r="I72" s="11"/>
      <c r="J72" s="11"/>
      <c r="K72" s="13"/>
      <c r="O72" s="6" t="e">
        <f t="shared" si="12"/>
        <v>#DIV/0!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/>
      <c r="E73" s="11"/>
      <c r="F73" s="11"/>
      <c r="G73" s="11"/>
      <c r="H73" s="11"/>
      <c r="I73" s="11"/>
      <c r="J73" s="11"/>
      <c r="K73" s="13"/>
      <c r="O73" s="6" t="e">
        <f t="shared" si="12"/>
        <v>#DIV/0!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/>
      <c r="E74" s="11"/>
      <c r="F74" s="11"/>
      <c r="G74" s="11"/>
      <c r="H74" s="11"/>
      <c r="I74" s="11"/>
      <c r="J74" s="11"/>
      <c r="K74" s="13"/>
      <c r="O74" s="6" t="e">
        <f t="shared" si="12"/>
        <v>#DIV/0!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/>
      <c r="E75" s="11"/>
      <c r="F75" s="11"/>
      <c r="G75" s="11"/>
      <c r="H75" s="11"/>
      <c r="I75" s="11"/>
      <c r="J75" s="11"/>
      <c r="K75" s="13"/>
      <c r="O75" s="6" t="e">
        <f t="shared" si="12"/>
        <v>#DIV/0!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/>
      <c r="E76" s="11"/>
      <c r="F76" s="11"/>
      <c r="G76" s="11"/>
      <c r="H76" s="11"/>
      <c r="I76" s="11"/>
      <c r="J76" s="11"/>
      <c r="K76" s="13"/>
      <c r="O76" s="6" t="e">
        <f t="shared" si="12"/>
        <v>#DIV/0!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/>
      <c r="E77" s="11"/>
      <c r="F77" s="11"/>
      <c r="G77" s="11"/>
      <c r="H77" s="11"/>
      <c r="I77" s="11"/>
      <c r="J77" s="11"/>
      <c r="K77" s="13"/>
      <c r="O77" s="6" t="e">
        <f t="shared" si="12"/>
        <v>#DIV/0!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/>
      <c r="E78" s="11"/>
      <c r="F78" s="11"/>
      <c r="G78" s="11"/>
      <c r="H78" s="11"/>
      <c r="I78" s="11"/>
      <c r="J78" s="11"/>
      <c r="K78" s="13"/>
      <c r="O78" s="6" t="e">
        <f t="shared" si="12"/>
        <v>#DIV/0!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/>
      <c r="E79" s="11"/>
      <c r="F79" s="11"/>
      <c r="G79" s="11"/>
      <c r="H79" s="11"/>
      <c r="I79" s="11"/>
      <c r="J79" s="11"/>
      <c r="K79" s="13"/>
      <c r="O79" s="6" t="e">
        <f t="shared" si="12"/>
        <v>#DIV/0!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/>
      <c r="E80" s="11"/>
      <c r="F80" s="11"/>
      <c r="G80" s="11"/>
      <c r="H80" s="11"/>
      <c r="I80" s="11"/>
      <c r="J80" s="11"/>
      <c r="K80" s="13"/>
      <c r="O80" s="6" t="e">
        <f t="shared" si="12"/>
        <v>#DIV/0!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/>
      <c r="E81" s="11"/>
      <c r="F81" s="11"/>
      <c r="G81" s="11"/>
      <c r="H81" s="11"/>
      <c r="I81" s="11"/>
      <c r="J81" s="11"/>
      <c r="K81" s="13"/>
      <c r="O81" s="6" t="e">
        <f t="shared" si="12"/>
        <v>#DIV/0!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/>
      <c r="E82" s="11"/>
      <c r="F82" s="11"/>
      <c r="G82" s="11"/>
      <c r="H82" s="11"/>
      <c r="I82" s="11"/>
      <c r="J82" s="11"/>
      <c r="K82" s="13"/>
      <c r="O82" s="6" t="e">
        <f t="shared" si="12"/>
        <v>#DIV/0!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/>
      <c r="E83" s="11"/>
      <c r="F83" s="11"/>
      <c r="G83" s="11"/>
      <c r="H83" s="11"/>
      <c r="I83" s="11"/>
      <c r="J83" s="11"/>
      <c r="K83" s="13"/>
      <c r="O83" s="6" t="e">
        <f t="shared" si="12"/>
        <v>#DIV/0!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/>
      <c r="E84" s="11"/>
      <c r="F84" s="11"/>
      <c r="G84" s="11"/>
      <c r="H84" s="11"/>
      <c r="I84" s="11"/>
      <c r="J84" s="11"/>
      <c r="K84" s="13"/>
      <c r="O84" s="6" t="e">
        <f t="shared" si="12"/>
        <v>#DIV/0!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/>
      <c r="E85" s="11"/>
      <c r="F85" s="11"/>
      <c r="G85" s="11"/>
      <c r="H85" s="11"/>
      <c r="I85" s="11"/>
      <c r="J85" s="11"/>
      <c r="K85" s="13"/>
      <c r="O85" s="6" t="e">
        <f t="shared" si="12"/>
        <v>#DIV/0!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/>
      <c r="E86" s="11"/>
      <c r="F86" s="11"/>
      <c r="G86" s="11"/>
      <c r="H86" s="11"/>
      <c r="I86" s="11"/>
      <c r="J86" s="11"/>
      <c r="K86" s="13"/>
      <c r="O86" s="6" t="e">
        <f t="shared" si="12"/>
        <v>#DIV/0!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/>
      <c r="E87" s="11"/>
      <c r="F87" s="11"/>
      <c r="G87" s="11"/>
      <c r="H87" s="11"/>
      <c r="I87" s="11"/>
      <c r="J87" s="11"/>
      <c r="K87" s="13"/>
      <c r="O87" t="e">
        <f t="shared" si="12"/>
        <v>#DIV/0!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/>
      <c r="E88" s="11"/>
      <c r="F88" s="11"/>
      <c r="G88" s="11"/>
      <c r="H88" s="11"/>
      <c r="I88" s="11"/>
      <c r="J88" s="11"/>
      <c r="K88" s="13"/>
      <c r="O88" t="e">
        <f t="shared" si="12"/>
        <v>#DIV/0!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16</v>
      </c>
      <c r="D96" s="4"/>
      <c r="E96" s="4"/>
      <c r="T96" s="4" t="s">
        <v>18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14</v>
      </c>
      <c r="K97" t="s">
        <v>6</v>
      </c>
      <c r="O97" t="s">
        <v>21</v>
      </c>
      <c r="P97" t="s">
        <v>25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14</v>
      </c>
      <c r="AB97" t="s">
        <v>6</v>
      </c>
      <c r="AF97" t="s">
        <v>22</v>
      </c>
      <c r="AG97" t="s">
        <v>25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55</v>
      </c>
    </row>
    <row r="135" spans="57:58" x14ac:dyDescent="0.25">
      <c r="BE135" t="s">
        <v>53</v>
      </c>
    </row>
    <row r="137" spans="57:58" x14ac:dyDescent="0.25">
      <c r="BE137" t="s">
        <v>29</v>
      </c>
      <c r="BF137" t="s">
        <v>54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3:58" x14ac:dyDescent="0.25">
      <c r="BE145">
        <v>30</v>
      </c>
      <c r="BF145">
        <v>-6.6870000000000002E-3</v>
      </c>
    </row>
    <row r="146" spans="3:58" x14ac:dyDescent="0.25">
      <c r="BE146">
        <v>40</v>
      </c>
      <c r="BF146">
        <v>3.0980000000000001E-2</v>
      </c>
    </row>
    <row r="147" spans="3:58" x14ac:dyDescent="0.25">
      <c r="BE147">
        <v>50</v>
      </c>
      <c r="BF147">
        <v>-1.2149999999999999E-2</v>
      </c>
    </row>
    <row r="160" spans="3:58" x14ac:dyDescent="0.25">
      <c r="C160" s="2" t="s">
        <v>61</v>
      </c>
      <c r="D160" s="2"/>
      <c r="E160" s="2"/>
    </row>
    <row r="161" spans="3:17" x14ac:dyDescent="0.25">
      <c r="C161" t="s">
        <v>26</v>
      </c>
    </row>
    <row r="162" spans="3:17" x14ac:dyDescent="0.25">
      <c r="E162" t="s">
        <v>33</v>
      </c>
      <c r="N162" t="s">
        <v>30</v>
      </c>
    </row>
    <row r="165" spans="3:17" x14ac:dyDescent="0.25">
      <c r="E165" t="s">
        <v>27</v>
      </c>
      <c r="N165" t="s">
        <v>27</v>
      </c>
    </row>
    <row r="166" spans="3:17" x14ac:dyDescent="0.25">
      <c r="C166" t="s">
        <v>8</v>
      </c>
      <c r="D166" t="s">
        <v>0</v>
      </c>
      <c r="E166" t="s">
        <v>28</v>
      </c>
      <c r="F166" t="s">
        <v>25</v>
      </c>
      <c r="G166" t="s">
        <v>29</v>
      </c>
      <c r="H166" t="s">
        <v>31</v>
      </c>
      <c r="N166" t="s">
        <v>28</v>
      </c>
      <c r="O166" t="s">
        <v>25</v>
      </c>
      <c r="P166" t="s">
        <v>29</v>
      </c>
      <c r="Q166" t="s">
        <v>32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2022-04-14T16:57:10Z</dcterms:modified>
</cp:coreProperties>
</file>