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Bruker_14T\UM_ROIs\"/>
    </mc:Choice>
  </mc:AlternateContent>
  <xr:revisionPtr revIDLastSave="0" documentId="13_ncr:1_{373EDEAF-0286-4E18-9A19-C1D8EE14C460}" xr6:coauthVersionLast="47" xr6:coauthVersionMax="47" xr10:uidLastSave="{00000000-0000-0000-0000-000000000000}"/>
  <bookViews>
    <workbookView xWindow="690" yWindow="1605" windowWidth="25515" windowHeight="1332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E32" i="3"/>
  <c r="AD32" i="3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25" i="3"/>
  <c r="AF31" i="3"/>
  <c r="AF32" i="3"/>
  <c r="AF33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2" i="3"/>
  <c r="P36" i="3"/>
  <c r="AG36" i="3"/>
  <c r="C195" i="3"/>
  <c r="AG39" i="3"/>
  <c r="P39" i="3"/>
  <c r="C193" i="3"/>
  <c r="P37" i="3"/>
  <c r="AG37" i="3"/>
  <c r="C194" i="3"/>
  <c r="AG38" i="3"/>
  <c r="P38" i="3"/>
  <c r="C167" i="3"/>
  <c r="AG11" i="3"/>
  <c r="P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<sst xmlns="http://schemas.openxmlformats.org/spreadsheetml/2006/main" count="242" uniqueCount="64">
  <si>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</si>
  <si>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</si>
  <si>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</si>
  <si>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</si>
  <si>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</si>
  <si>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</si>
  <si>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</si>
  <si>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</si>
  <si>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</si>
  <si>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</si>
  <si>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</si>
  <si>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</si>
  <si>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</si>
  <si>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</si>
  <si>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</si>
  <si>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</si>
  <si>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</si>
  <si>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</si>
  <si>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</si>
  <si>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</si>
  <si>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</si>
  <si>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</si>
  <si>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</si>
  <si>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</si>
  <si>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</si>
  <si>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</si>
  <si>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</si>
  <si>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</si>
  <si>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</si>
  <si>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</si>
  <si>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</si>
  <si>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</si>
  <si>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</si>
  <si>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</si>
  <si>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</si>
  <si>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</si>
  <si>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</si>
  <si>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</si>
  <si>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</si>
  <si>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</si>
  <si>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</si>
  <si>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</si>
  <si>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</si>
  <si>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</si>
  <si>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</si>
  <si>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</si>
  <si>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</si>
  <si>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</si>
  <si>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</si>
  <si>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</si>
  <si>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</si>
  <si>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</si>
  <si>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</si>
  <si>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</si>
  <si>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</si>
  <si>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</si>
  <si>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</si>
  <si>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</si>
  <si>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</si>
  <si>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</si>
  <si>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 xml:space="preserve">MULTIPASS NOT ACQUIRED </t>
  </si>
  <si>
    <t>N</t>
  </si>
  <si>
    <t>L:\BRoss_Lab\MF_CIRP_Subgroups\IADP_WG_TCONS\DWIphantomRoundRobin\UWash_Data\ITK_Format\UWMC-DICOM\UWMC-DICOM\14T-Chenevertdwiphantom2_Phantom\Run2\Bruker-Gen_DWI</t>
  </si>
  <si>
    <t>UWash_Br14T_Day2_di0302010000s524289_DWIlob-label.mhd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</si>
</sst>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UWash</a:t>
            </a:r>
            <a:r>
              <a:rPr lang="en-US" baseline="0"/>
              <a:t> 14</a:t>
            </a:r>
            <a:r>
              <a:rPr lang="en-US"/>
              <a:t>T Bruker</a:t>
            </a:r>
            <a:r>
              <a:rPr lang="en-US" baseline="0"/>
              <a:t> </a:t>
            </a:r>
            <a:r>
              <a:rPr lang="en-US"/>
              <a:t>ADC Day2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7817511947872554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0.48860237028199999</c:v>
                </c:pt>
                <c:pt idx="5">
                  <c:v>0.81612899536100003</c:v>
                </c:pt>
                <c:pt idx="6">
                  <c:v>1.0524198150599999</c:v>
                </c:pt>
                <c:pt idx="7">
                  <c:v>1.16301461727</c:v>
                </c:pt>
                <c:pt idx="8">
                  <c:v>1.27317610331</c:v>
                </c:pt>
                <c:pt idx="9">
                  <c:v>1.3594654774799999</c:v>
                </c:pt>
                <c:pt idx="10">
                  <c:v>1.3774809350600001</c:v>
                </c:pt>
                <c:pt idx="11">
                  <c:v>1.3831483204100001</c:v>
                </c:pt>
                <c:pt idx="12">
                  <c:v>1.41152652516</c:v>
                </c:pt>
                <c:pt idx="13">
                  <c:v>1.3952703100599999</c:v>
                </c:pt>
                <c:pt idx="14">
                  <c:v>1.40523894426</c:v>
                </c:pt>
                <c:pt idx="15">
                  <c:v>1.4071951953099999</c:v>
                </c:pt>
                <c:pt idx="16">
                  <c:v>1.4044748606999999</c:v>
                </c:pt>
                <c:pt idx="17">
                  <c:v>1.3887131084400002</c:v>
                </c:pt>
                <c:pt idx="18">
                  <c:v>1.39283213896</c:v>
                </c:pt>
                <c:pt idx="19">
                  <c:v>1.3873637894599999</c:v>
                </c:pt>
                <c:pt idx="20">
                  <c:v>1.3601153881800001</c:v>
                </c:pt>
                <c:pt idx="21">
                  <c:v>1.3385802465800001</c:v>
                </c:pt>
                <c:pt idx="22">
                  <c:v>1.2294163769500002</c:v>
                </c:pt>
                <c:pt idx="23">
                  <c:v>1.02446099355</c:v>
                </c:pt>
                <c:pt idx="24">
                  <c:v>0.56756756113100004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2.1233207751851886</c:v>
                </c:pt>
                <c:pt idx="1">
                  <c:v>403.10936563532795</c:v>
                </c:pt>
                <c:pt idx="2">
                  <c:v>413.45066093892967</c:v>
                </c:pt>
                <c:pt idx="3">
                  <c:v>34.748131363087914</c:v>
                </c:pt>
                <c:pt idx="4">
                  <c:v>144.88534445937543</c:v>
                </c:pt>
                <c:pt idx="5">
                  <c:v>501.92178636978645</c:v>
                </c:pt>
                <c:pt idx="6">
                  <c:v>983.43392352183093</c:v>
                </c:pt>
                <c:pt idx="7">
                  <c:v>1299.4025558905701</c:v>
                </c:pt>
                <c:pt idx="8">
                  <c:v>1479.3996750026315</c:v>
                </c:pt>
                <c:pt idx="9">
                  <c:v>1430.5828627753838</c:v>
                </c:pt>
                <c:pt idx="10">
                  <c:v>1252.2228806848304</c:v>
                </c:pt>
                <c:pt idx="11">
                  <c:v>1152.2832516483068</c:v>
                </c:pt>
                <c:pt idx="12">
                  <c:v>1093.7273816574616</c:v>
                </c:pt>
                <c:pt idx="13">
                  <c:v>1065.2257396072159</c:v>
                </c:pt>
                <c:pt idx="14">
                  <c:v>1048.2343542127558</c:v>
                </c:pt>
                <c:pt idx="15">
                  <c:v>1068.6145095677152</c:v>
                </c:pt>
                <c:pt idx="16">
                  <c:v>1070.5676231055043</c:v>
                </c:pt>
                <c:pt idx="17">
                  <c:v>1081.8919027684528</c:v>
                </c:pt>
                <c:pt idx="18">
                  <c:v>1092.3784266133448</c:v>
                </c:pt>
                <c:pt idx="19">
                  <c:v>1108.10290930768</c:v>
                </c:pt>
                <c:pt idx="20">
                  <c:v>1181.8360657180804</c:v>
                </c:pt>
                <c:pt idx="21">
                  <c:v>1294.5770705745163</c:v>
                </c:pt>
                <c:pt idx="22">
                  <c:v>1513.1634528932289</c:v>
                </c:pt>
                <c:pt idx="23">
                  <c:v>1791.7014879135108</c:v>
                </c:pt>
                <c:pt idx="24">
                  <c:v>1825.3102413090082</c:v>
                </c:pt>
                <c:pt idx="25">
                  <c:v>1755.9547611717319</c:v>
                </c:pt>
                <c:pt idx="26">
                  <c:v>205.76246948900925</c:v>
                </c:pt>
                <c:pt idx="27">
                  <c:v>45.763654669389453</c:v>
                </c:pt>
                <c:pt idx="28">
                  <c:v>13.893756308217512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1.8773048089956734</c:v>
                </c:pt>
                <c:pt idx="1">
                  <c:v>24.800219843088922</c:v>
                </c:pt>
                <c:pt idx="2">
                  <c:v>51.239554834647826</c:v>
                </c:pt>
                <c:pt idx="3">
                  <c:v>13.272620765778086</c:v>
                </c:pt>
                <c:pt idx="4">
                  <c:v>45.220659930456264</c:v>
                </c:pt>
                <c:pt idx="5">
                  <c:v>98.593160598718853</c:v>
                </c:pt>
                <c:pt idx="6">
                  <c:v>120.50642107245889</c:v>
                </c:pt>
                <c:pt idx="7">
                  <c:v>127.38646827748066</c:v>
                </c:pt>
                <c:pt idx="8">
                  <c:v>116.45954620179116</c:v>
                </c:pt>
                <c:pt idx="9">
                  <c:v>94.776007952707417</c:v>
                </c:pt>
                <c:pt idx="10">
                  <c:v>80.062087065867516</c:v>
                </c:pt>
                <c:pt idx="11">
                  <c:v>72.903704303659126</c:v>
                </c:pt>
                <c:pt idx="12">
                  <c:v>65.379064593255265</c:v>
                </c:pt>
                <c:pt idx="13">
                  <c:v>65.697419544959146</c:v>
                </c:pt>
                <c:pt idx="14">
                  <c:v>63.365155243352717</c:v>
                </c:pt>
                <c:pt idx="15">
                  <c:v>64.369268533713239</c:v>
                </c:pt>
                <c:pt idx="16">
                  <c:v>64.915844411325409</c:v>
                </c:pt>
                <c:pt idx="17">
                  <c:v>67.708241537175738</c:v>
                </c:pt>
                <c:pt idx="18">
                  <c:v>67.779909968714776</c:v>
                </c:pt>
                <c:pt idx="19">
                  <c:v>69.527712562004155</c:v>
                </c:pt>
                <c:pt idx="20">
                  <c:v>78.233421680669338</c:v>
                </c:pt>
                <c:pt idx="21">
                  <c:v>89.846295620672791</c:v>
                </c:pt>
                <c:pt idx="22">
                  <c:v>130.50415076352471</c:v>
                </c:pt>
                <c:pt idx="23">
                  <c:v>232.40367030858448</c:v>
                </c:pt>
                <c:pt idx="24">
                  <c:v>593.02570552832344</c:v>
                </c:pt>
                <c:pt idx="25">
                  <c:v>1035.8239246702224</c:v>
                </c:pt>
                <c:pt idx="26">
                  <c:v>52.255200661403606</c:v>
                </c:pt>
                <c:pt idx="27">
                  <c:v>6.8675859745062606</c:v>
                </c:pt>
                <c:pt idx="28">
                  <c:v>2.6589544900144007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25" zoomScale="70" zoomScaleNormal="70" workbookViewId="0">
      <selection activeCell="P44" sqref="P44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63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2">
        <v>1E-3</v>
      </c>
      <c r="N8" s="22"/>
      <c r="O8" s="23">
        <f>100*SQRT(AVERAGE(O11:O39))/$AJ$8</f>
        <v>27.068404141313682</v>
      </c>
      <c r="P8" s="23">
        <f>MAX(P11:P39) - MIN(P11:P39)</f>
        <v>40</v>
      </c>
      <c r="Q8" s="24"/>
      <c r="AE8" s="22"/>
      <c r="AF8" s="23">
        <f>100*SQRT(AVERAGE(AF11:AF39))/$AJ$8</f>
        <v>100.00000000000001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3601</v>
      </c>
      <c r="F11" s="11">
        <v>1800.5</v>
      </c>
      <c r="G11" s="11">
        <v>1.8005</v>
      </c>
      <c r="H11" s="11">
        <v>0</v>
      </c>
      <c r="I11" s="11">
        <v>0</v>
      </c>
      <c r="J11" s="11">
        <v>0</v>
      </c>
      <c r="K11" s="11">
        <v>0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36</v>
      </c>
      <c r="AD11">
        <f>IF(AC11="Y",AA11*$J$8,#N/A)</f>
        <v>0</v>
      </c>
      <c r="AE11">
        <f>IF(AC11="Y",AB11*$J$8,#N/A)</f>
        <v>0</v>
      </c>
      <c r="AF11">
        <f>IF(AC11="Y",(AD11-$AJ11)^2,"")</f>
        <v>1.2100000000000002</v>
      </c>
      <c r="AG11">
        <f>IF(AC11="Y",$C11,"")</f>
        <v>-28</v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1767.8110351600001</v>
      </c>
      <c r="J12" s="11">
        <v>585.77744547500004</v>
      </c>
      <c r="K12" s="11">
        <v>693.81757764899999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36</v>
      </c>
      <c r="AD12">
        <f t="shared" ref="AD12:AD39" si="8">IF(AC12="Y",AA12*$J$8,#N/A)</f>
        <v>0</v>
      </c>
      <c r="AE12">
        <f t="shared" ref="AE12:AE39" si="9">IF(AC12="Y",AB12*$J$8,#N/A)</f>
        <v>0</v>
      </c>
      <c r="AF12">
        <f t="shared" ref="AF12:AF39" si="10">IF(AC12="Y",(AD12-$AJ12)^2,"")</f>
        <v>1.2100000000000002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</v>
      </c>
      <c r="I13" s="11">
        <v>1600.3090820299999</v>
      </c>
      <c r="J13" s="11">
        <v>797.25530456499996</v>
      </c>
      <c r="K13" s="11">
        <v>533.80914200999996</v>
      </c>
      <c r="L13" s="12" t="s">
        <v>61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36</v>
      </c>
      <c r="AD13">
        <f t="shared" si="8"/>
        <v>0</v>
      </c>
      <c r="AE13">
        <f t="shared" si="9"/>
        <v>0</v>
      </c>
      <c r="AF13">
        <f t="shared" si="10"/>
        <v>1.2100000000000002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686.62854003899997</v>
      </c>
      <c r="J14" s="11">
        <v>90.923785400400007</v>
      </c>
      <c r="K14" s="11">
        <v>181.82509459900001</v>
      </c>
      <c r="L14" s="12" t="s">
        <v>61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36</v>
      </c>
      <c r="AD14">
        <f t="shared" si="8"/>
        <v>0</v>
      </c>
      <c r="AE14">
        <f t="shared" si="9"/>
        <v>0</v>
      </c>
      <c r="AF14">
        <f t="shared" si="10"/>
        <v>1.2100000000000002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0</v>
      </c>
      <c r="I15" s="11">
        <v>708.47552490199996</v>
      </c>
      <c r="J15" s="11">
        <v>488.60237028199998</v>
      </c>
      <c r="K15" s="11">
        <v>222.9300241</v>
      </c>
      <c r="L15" s="12" t="s">
        <v>36</v>
      </c>
      <c r="M15">
        <f t="shared" si="1"/>
        <v>0.48860237028199999</v>
      </c>
      <c r="N15">
        <f t="shared" si="5"/>
        <v>0.22293002410000001</v>
      </c>
      <c r="O15">
        <f t="shared" si="6"/>
        <v>0.37380706162478883</v>
      </c>
      <c r="P15">
        <f t="shared" si="7"/>
        <v>-20</v>
      </c>
      <c r="Q15" s="7" t="s">
        <v>36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36</v>
      </c>
      <c r="AD15">
        <f t="shared" si="8"/>
        <v>0</v>
      </c>
      <c r="AE15">
        <f t="shared" si="9"/>
        <v>0</v>
      </c>
      <c r="AF15">
        <f t="shared" si="10"/>
        <v>1.2100000000000002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772.62628173799999</v>
      </c>
      <c r="I16" s="11">
        <v>885.07794189499998</v>
      </c>
      <c r="J16" s="11">
        <v>816.12899536099997</v>
      </c>
      <c r="K16" s="11">
        <v>29.257332138900001</v>
      </c>
      <c r="L16" s="12" t="s">
        <v>36</v>
      </c>
      <c r="M16">
        <f t="shared" si="1"/>
        <v>0.81612899536100003</v>
      </c>
      <c r="N16">
        <f t="shared" si="5"/>
        <v>2.92573321389E-2</v>
      </c>
      <c r="O16">
        <f t="shared" si="6"/>
        <v>8.0582747274755187E-2</v>
      </c>
      <c r="P16">
        <f t="shared" si="7"/>
        <v>-18</v>
      </c>
      <c r="Q16" s="7" t="s">
        <v>36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36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52</v>
      </c>
      <c r="F17" s="11">
        <v>26</v>
      </c>
      <c r="G17" s="11">
        <v>2.5999999999999999E-2</v>
      </c>
      <c r="H17" s="11">
        <v>1014.8401489300001</v>
      </c>
      <c r="I17" s="11">
        <v>1094.31152344</v>
      </c>
      <c r="J17" s="11">
        <v>1052.41981506</v>
      </c>
      <c r="K17" s="11">
        <v>18.026774938900001</v>
      </c>
      <c r="L17" s="12" t="s">
        <v>36</v>
      </c>
      <c r="M17">
        <f t="shared" si="1"/>
        <v>1.0524198150599999</v>
      </c>
      <c r="N17">
        <f t="shared" si="5"/>
        <v>1.8026774938900002E-2</v>
      </c>
      <c r="O17">
        <f t="shared" si="6"/>
        <v>2.263873998924618E-3</v>
      </c>
      <c r="P17">
        <f t="shared" si="7"/>
        <v>-16</v>
      </c>
      <c r="Q17" s="7" t="s">
        <v>36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36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47</v>
      </c>
      <c r="F18" s="11">
        <v>23.5</v>
      </c>
      <c r="G18" s="11">
        <v>2.35E-2</v>
      </c>
      <c r="H18" s="11">
        <v>1099.5605468799999</v>
      </c>
      <c r="I18" s="11">
        <v>1221.8524169899999</v>
      </c>
      <c r="J18" s="11">
        <v>1163.0146172699999</v>
      </c>
      <c r="K18" s="11">
        <v>28.476374892900001</v>
      </c>
      <c r="L18" s="12" t="s">
        <v>36</v>
      </c>
      <c r="M18">
        <f t="shared" si="1"/>
        <v>1.16301461727</v>
      </c>
      <c r="N18">
        <f t="shared" si="5"/>
        <v>2.8476374892900003E-2</v>
      </c>
      <c r="O18">
        <f t="shared" si="6"/>
        <v>3.9708419896845705E-3</v>
      </c>
      <c r="P18">
        <f t="shared" si="7"/>
        <v>-14</v>
      </c>
      <c r="Q18" s="7" t="s">
        <v>36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36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47</v>
      </c>
      <c r="F19" s="11">
        <v>23.5</v>
      </c>
      <c r="G19" s="11">
        <v>2.35E-2</v>
      </c>
      <c r="H19" s="11">
        <v>1232.0704345700001</v>
      </c>
      <c r="I19" s="11">
        <v>1317.7990722699999</v>
      </c>
      <c r="J19" s="11">
        <v>1273.1761033099999</v>
      </c>
      <c r="K19" s="11">
        <v>20.189286704899999</v>
      </c>
      <c r="L19" s="12" t="s">
        <v>36</v>
      </c>
      <c r="M19">
        <f t="shared" si="1"/>
        <v>1.27317610331</v>
      </c>
      <c r="N19">
        <f t="shared" si="5"/>
        <v>2.01892867049E-2</v>
      </c>
      <c r="O19">
        <f t="shared" si="6"/>
        <v>2.9989962757635755E-2</v>
      </c>
      <c r="P19">
        <f t="shared" si="7"/>
        <v>-12</v>
      </c>
      <c r="Q19" s="7" t="s">
        <v>36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36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47</v>
      </c>
      <c r="F20" s="11">
        <v>23.5</v>
      </c>
      <c r="G20" s="11">
        <v>2.35E-2</v>
      </c>
      <c r="H20" s="11">
        <v>1335.26599121</v>
      </c>
      <c r="I20" s="11">
        <v>1416.5744628899999</v>
      </c>
      <c r="J20" s="11">
        <v>1359.4654774799999</v>
      </c>
      <c r="K20" s="11">
        <v>16.350536118499999</v>
      </c>
      <c r="L20" s="12" t="s">
        <v>36</v>
      </c>
      <c r="M20">
        <f t="shared" si="1"/>
        <v>1.3594654774799999</v>
      </c>
      <c r="N20">
        <f t="shared" si="5"/>
        <v>1.63505361185E-2</v>
      </c>
      <c r="O20">
        <f t="shared" si="6"/>
        <v>6.7322334003924289E-2</v>
      </c>
      <c r="P20">
        <f t="shared" si="7"/>
        <v>-10</v>
      </c>
      <c r="Q20" s="7" t="s">
        <v>36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36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1340.6654052700001</v>
      </c>
      <c r="I21" s="11">
        <v>1422.9874267600001</v>
      </c>
      <c r="J21" s="11">
        <v>1377.4809350600001</v>
      </c>
      <c r="K21" s="11">
        <v>20.146524319099999</v>
      </c>
      <c r="L21" s="12" t="s">
        <v>36</v>
      </c>
      <c r="M21">
        <f t="shared" si="1"/>
        <v>1.3774809350600001</v>
      </c>
      <c r="N21">
        <f t="shared" si="5"/>
        <v>2.0146524319099999E-2</v>
      </c>
      <c r="O21">
        <f t="shared" si="6"/>
        <v>7.6995669321771959E-2</v>
      </c>
      <c r="P21">
        <f t="shared" si="7"/>
        <v>-8</v>
      </c>
      <c r="Q21" s="7" t="s">
        <v>36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36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49</v>
      </c>
      <c r="F22" s="11">
        <v>24.5</v>
      </c>
      <c r="G22" s="11">
        <v>2.4500000000000001E-2</v>
      </c>
      <c r="H22" s="11">
        <v>1309.7803955100001</v>
      </c>
      <c r="I22" s="11">
        <v>1436.65808105</v>
      </c>
      <c r="J22" s="11">
        <v>1383.14832041</v>
      </c>
      <c r="K22" s="11">
        <v>23.957270705900001</v>
      </c>
      <c r="L22" s="12" t="s">
        <v>36</v>
      </c>
      <c r="M22">
        <f t="shared" si="1"/>
        <v>1.3831483204100001</v>
      </c>
      <c r="N22">
        <f t="shared" si="5"/>
        <v>2.3957270705900001E-2</v>
      </c>
      <c r="O22">
        <f t="shared" si="6"/>
        <v>8.0172971351004041E-2</v>
      </c>
      <c r="P22">
        <f t="shared" si="7"/>
        <v>-6</v>
      </c>
      <c r="Q22" s="7" t="s">
        <v>36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36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1373.9353027300001</v>
      </c>
      <c r="I23" s="11">
        <v>1461.6846923799999</v>
      </c>
      <c r="J23" s="11">
        <v>1411.5265251599999</v>
      </c>
      <c r="K23" s="11">
        <v>19.5115195371</v>
      </c>
      <c r="L23" s="12" t="s">
        <v>36</v>
      </c>
      <c r="M23">
        <f t="shared" si="1"/>
        <v>1.41152652516</v>
      </c>
      <c r="N23">
        <f t="shared" si="5"/>
        <v>1.9511519537100001E-2</v>
      </c>
      <c r="O23">
        <f t="shared" si="6"/>
        <v>9.7048775878264049E-2</v>
      </c>
      <c r="P23">
        <f t="shared" si="7"/>
        <v>-4</v>
      </c>
      <c r="Q23" s="7" t="s">
        <v>36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36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50</v>
      </c>
      <c r="F24" s="11">
        <v>25</v>
      </c>
      <c r="G24" s="11">
        <v>2.5000000000000001E-2</v>
      </c>
      <c r="H24" s="11">
        <v>1370.75964355</v>
      </c>
      <c r="I24" s="11">
        <v>1418.45800781</v>
      </c>
      <c r="J24" s="11">
        <v>1395.2703100599999</v>
      </c>
      <c r="K24" s="11">
        <v>11.503255900599999</v>
      </c>
      <c r="L24" s="12" t="s">
        <v>36</v>
      </c>
      <c r="M24">
        <f t="shared" si="1"/>
        <v>1.3952703100599999</v>
      </c>
      <c r="N24">
        <f t="shared" si="5"/>
        <v>1.15032559006E-2</v>
      </c>
      <c r="O24">
        <f t="shared" si="6"/>
        <v>8.7184556002928432E-2</v>
      </c>
      <c r="P24">
        <f t="shared" si="7"/>
        <v>-2</v>
      </c>
      <c r="Q24" s="7" t="s">
        <v>36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36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1363.6217041</v>
      </c>
      <c r="I25" s="11">
        <v>1436.03674316</v>
      </c>
      <c r="J25" s="11">
        <v>1405.2389442599999</v>
      </c>
      <c r="K25" s="11">
        <v>15.7933089087</v>
      </c>
      <c r="L25" s="12" t="s">
        <v>36</v>
      </c>
      <c r="M25">
        <f t="shared" si="1"/>
        <v>1.40523894426</v>
      </c>
      <c r="N25">
        <f t="shared" si="5"/>
        <v>1.57933089087E-2</v>
      </c>
      <c r="O25">
        <f t="shared" si="6"/>
        <v>9.3170813092959312E-2</v>
      </c>
      <c r="P25">
        <f t="shared" si="7"/>
        <v>0</v>
      </c>
      <c r="Q25" s="7" t="s">
        <v>36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36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1377.9205322299999</v>
      </c>
      <c r="I26" s="11">
        <v>1442.8214111299999</v>
      </c>
      <c r="J26" s="11">
        <v>1407.1951953099999</v>
      </c>
      <c r="K26" s="11">
        <v>13.052845055900001</v>
      </c>
      <c r="L26" s="12" t="s">
        <v>36</v>
      </c>
      <c r="M26">
        <f t="shared" si="1"/>
        <v>1.4071951953099999</v>
      </c>
      <c r="N26">
        <f t="shared" si="5"/>
        <v>1.30528450559E-2</v>
      </c>
      <c r="O26">
        <f t="shared" si="6"/>
        <v>9.4368888021548941E-2</v>
      </c>
      <c r="P26">
        <f t="shared" si="7"/>
        <v>2</v>
      </c>
      <c r="Q26" s="7" t="s">
        <v>36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36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1361.56542969</v>
      </c>
      <c r="I27" s="11">
        <v>1457.4143066399999</v>
      </c>
      <c r="J27" s="11">
        <v>1404.4748606999999</v>
      </c>
      <c r="K27" s="11">
        <v>23.4568693927</v>
      </c>
      <c r="L27" s="12" t="s">
        <v>36</v>
      </c>
      <c r="M27">
        <f t="shared" si="1"/>
        <v>1.4044748606999999</v>
      </c>
      <c r="N27">
        <f t="shared" si="5"/>
        <v>2.3456869392699999E-2</v>
      </c>
      <c r="O27">
        <f t="shared" si="6"/>
        <v>9.2704940798284313E-2</v>
      </c>
      <c r="P27">
        <f t="shared" si="7"/>
        <v>4</v>
      </c>
      <c r="Q27" s="7" t="s">
        <v>36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36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1353.9943847699999</v>
      </c>
      <c r="I28" s="11">
        <v>1441.6110839800001</v>
      </c>
      <c r="J28" s="11">
        <v>1388.71310844</v>
      </c>
      <c r="K28" s="11">
        <v>22.5731172001</v>
      </c>
      <c r="L28" s="12" t="s">
        <v>36</v>
      </c>
      <c r="M28">
        <f t="shared" si="1"/>
        <v>1.3887131084400002</v>
      </c>
      <c r="N28">
        <f t="shared" si="5"/>
        <v>2.2573117200099999E-2</v>
      </c>
      <c r="O28">
        <f t="shared" si="6"/>
        <v>8.3355258985087249E-2</v>
      </c>
      <c r="P28">
        <f t="shared" si="7"/>
        <v>6</v>
      </c>
      <c r="Q28" s="7" t="s">
        <v>36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36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51</v>
      </c>
      <c r="F29" s="11">
        <v>25.5</v>
      </c>
      <c r="G29" s="11">
        <v>2.5499999999999998E-2</v>
      </c>
      <c r="H29" s="11">
        <v>1350.1877441399999</v>
      </c>
      <c r="I29" s="11">
        <v>1438.5141601600001</v>
      </c>
      <c r="J29" s="11">
        <v>1392.8321389600001</v>
      </c>
      <c r="K29" s="11">
        <v>21.876026705200001</v>
      </c>
      <c r="L29" s="12" t="s">
        <v>36</v>
      </c>
      <c r="M29">
        <f t="shared" si="1"/>
        <v>1.39283213896</v>
      </c>
      <c r="N29">
        <f t="shared" si="5"/>
        <v>2.1876026705200002E-2</v>
      </c>
      <c r="O29">
        <f t="shared" si="6"/>
        <v>8.5750661607888704E-2</v>
      </c>
      <c r="P29">
        <f t="shared" si="7"/>
        <v>8</v>
      </c>
      <c r="Q29" s="7" t="s">
        <v>36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36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1299.12402344</v>
      </c>
      <c r="I30" s="11">
        <v>1466.96972656</v>
      </c>
      <c r="J30" s="11">
        <v>1387.3637894599999</v>
      </c>
      <c r="K30" s="11">
        <v>43.357638957500001</v>
      </c>
      <c r="L30" s="12" t="s">
        <v>36</v>
      </c>
      <c r="M30">
        <f t="shared" si="1"/>
        <v>1.3873637894599999</v>
      </c>
      <c r="N30">
        <f t="shared" si="5"/>
        <v>4.33576389575E-2</v>
      </c>
      <c r="O30">
        <f t="shared" si="6"/>
        <v>8.2577947492811124E-2</v>
      </c>
      <c r="P30">
        <f t="shared" si="7"/>
        <v>10</v>
      </c>
      <c r="Q30" s="7" t="s">
        <v>36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36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1283.8293457</v>
      </c>
      <c r="I31" s="11">
        <v>1429.5236816399999</v>
      </c>
      <c r="J31" s="11">
        <v>1360.1153881800001</v>
      </c>
      <c r="K31" s="11">
        <v>33.885576495099997</v>
      </c>
      <c r="L31" s="12" t="s">
        <v>36</v>
      </c>
      <c r="M31">
        <f t="shared" si="1"/>
        <v>1.3601153881800001</v>
      </c>
      <c r="N31">
        <f t="shared" si="5"/>
        <v>3.3885576495099996E-2</v>
      </c>
      <c r="O31">
        <f t="shared" si="6"/>
        <v>6.7660015168032092E-2</v>
      </c>
      <c r="P31">
        <f t="shared" si="7"/>
        <v>12</v>
      </c>
      <c r="Q31" s="7" t="s">
        <v>36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36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1247.3504638700001</v>
      </c>
      <c r="I32" s="11">
        <v>1447.1069335899999</v>
      </c>
      <c r="J32" s="11">
        <v>1338.58024658</v>
      </c>
      <c r="K32" s="11">
        <v>55.548781340399998</v>
      </c>
      <c r="L32" s="12" t="s">
        <v>36</v>
      </c>
      <c r="M32">
        <f t="shared" si="1"/>
        <v>1.3385802465800001</v>
      </c>
      <c r="N32">
        <f t="shared" si="5"/>
        <v>5.5548781340399998E-2</v>
      </c>
      <c r="O32">
        <f t="shared" si="6"/>
        <v>5.6920534058173593E-2</v>
      </c>
      <c r="P32">
        <f t="shared" si="7"/>
        <v>14</v>
      </c>
      <c r="Q32" s="7" t="s">
        <v>36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36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1152.6157226600001</v>
      </c>
      <c r="I33" s="11">
        <v>1328.40026855</v>
      </c>
      <c r="J33" s="11">
        <v>1229.4163769500001</v>
      </c>
      <c r="K33" s="11">
        <v>46.914521591800003</v>
      </c>
      <c r="L33" s="12" t="s">
        <v>36</v>
      </c>
      <c r="M33">
        <f t="shared" si="1"/>
        <v>1.2294163769500002</v>
      </c>
      <c r="N33">
        <f t="shared" si="5"/>
        <v>4.6914521591800006E-2</v>
      </c>
      <c r="O33">
        <f t="shared" si="6"/>
        <v>1.674859862286451E-2</v>
      </c>
      <c r="P33">
        <f t="shared" si="7"/>
        <v>16</v>
      </c>
      <c r="Q33" s="7" t="s">
        <v>36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36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49</v>
      </c>
      <c r="F34" s="11">
        <v>24.5</v>
      </c>
      <c r="G34" s="11">
        <v>2.4500000000000001E-2</v>
      </c>
      <c r="H34" s="11">
        <v>962.71807861299999</v>
      </c>
      <c r="I34" s="11">
        <v>1102.6274414100001</v>
      </c>
      <c r="J34" s="11">
        <v>1024.46099355</v>
      </c>
      <c r="K34" s="11">
        <v>34.836190101699998</v>
      </c>
      <c r="L34" s="12" t="s">
        <v>36</v>
      </c>
      <c r="M34">
        <f t="shared" si="1"/>
        <v>1.02446099355</v>
      </c>
      <c r="N34">
        <f t="shared" si="5"/>
        <v>3.4836190101699999E-2</v>
      </c>
      <c r="O34">
        <f t="shared" si="6"/>
        <v>5.7061414954531582E-3</v>
      </c>
      <c r="P34">
        <f t="shared" si="7"/>
        <v>18</v>
      </c>
      <c r="Q34" s="7" t="s">
        <v>36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36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31">
        <v>468.96490478499999</v>
      </c>
      <c r="I35" s="11">
        <v>687.45343017599998</v>
      </c>
      <c r="J35" s="11">
        <v>567.56756113100005</v>
      </c>
      <c r="K35" s="11">
        <v>57.486728171499998</v>
      </c>
      <c r="L35" s="12" t="s">
        <v>36</v>
      </c>
      <c r="M35">
        <f t="shared" si="1"/>
        <v>0.56756756113100004</v>
      </c>
      <c r="N35">
        <f t="shared" si="5"/>
        <v>5.7486728171499996E-2</v>
      </c>
      <c r="O35">
        <f t="shared" si="6"/>
        <v>0.28348430195999147</v>
      </c>
      <c r="P35">
        <f t="shared" si="7"/>
        <v>20</v>
      </c>
      <c r="Q35" s="7" t="s">
        <v>36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36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31">
        <v>0</v>
      </c>
      <c r="I36" s="11">
        <v>737.35473632799994</v>
      </c>
      <c r="J36" s="11">
        <v>321.03825483100002</v>
      </c>
      <c r="K36" s="11">
        <v>218.32841584900001</v>
      </c>
      <c r="L36" s="12" t="s">
        <v>61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/>
      <c r="V36" s="11"/>
      <c r="W36" s="11"/>
      <c r="X36" s="11"/>
      <c r="Y36" s="11"/>
      <c r="Z36" s="11"/>
      <c r="AA36" s="11"/>
      <c r="AB36" s="11"/>
      <c r="AC36" s="12" t="s">
        <v>36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319.82440185500002</v>
      </c>
      <c r="I37" s="11">
        <v>1172.6849365200001</v>
      </c>
      <c r="J37" s="11">
        <v>701.08368458500001</v>
      </c>
      <c r="K37" s="11">
        <v>200.39027367099999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/>
      <c r="V37" s="11"/>
      <c r="W37" s="11"/>
      <c r="X37" s="11"/>
      <c r="Y37" s="11"/>
      <c r="Z37" s="11"/>
      <c r="AA37" s="11"/>
      <c r="AB37" s="11"/>
      <c r="AC37" s="12" t="s">
        <v>36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0</v>
      </c>
      <c r="I38" s="11">
        <v>1003.54638672</v>
      </c>
      <c r="J38" s="11">
        <v>42.629528289100001</v>
      </c>
      <c r="K38" s="11">
        <v>204.396047444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/>
      <c r="V38" s="11"/>
      <c r="W38" s="11"/>
      <c r="X38" s="11"/>
      <c r="Y38" s="11"/>
      <c r="Z38" s="11"/>
      <c r="AA38" s="11"/>
      <c r="AB38" s="11"/>
      <c r="AC38" s="12" t="s">
        <v>36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0</v>
      </c>
      <c r="I39" s="11">
        <v>0</v>
      </c>
      <c r="J39" s="11">
        <v>0</v>
      </c>
      <c r="K39" s="11">
        <v>0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/>
      <c r="V39" s="11"/>
      <c r="W39" s="11"/>
      <c r="X39" s="11"/>
      <c r="Y39" s="11"/>
      <c r="Z39" s="11"/>
      <c r="AA39" s="11"/>
      <c r="AB39" s="11"/>
      <c r="AC39" s="12" t="s">
        <v>36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3601</v>
      </c>
      <c r="F60" s="11">
        <v>1800.5</v>
      </c>
      <c r="G60" s="11">
        <v>1.8005</v>
      </c>
      <c r="H60" s="11">
        <v>7.6666665077199996</v>
      </c>
      <c r="I60" s="11">
        <v>97</v>
      </c>
      <c r="J60" s="11">
        <v>38.116726825900002</v>
      </c>
      <c r="K60" s="13">
        <v>11.760660296399999</v>
      </c>
      <c r="O60">
        <f t="shared" ref="O60:O88" si="12">J60/P$60</f>
        <v>2.1233207751851886</v>
      </c>
      <c r="P60">
        <f>K$60/(SQRT(2-(PI()/2)))</f>
        <v>17.95146888372323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642</v>
      </c>
      <c r="I61" s="11">
        <v>27999</v>
      </c>
      <c r="J61" s="11">
        <v>7236.4052339399996</v>
      </c>
      <c r="K61" s="13">
        <v>6953.9229902899997</v>
      </c>
      <c r="O61">
        <f t="shared" si="12"/>
        <v>403.10936563532795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366.66665649399999</v>
      </c>
      <c r="I62" s="11">
        <v>18705.3339844</v>
      </c>
      <c r="J62" s="11">
        <v>7422.0466747999999</v>
      </c>
      <c r="K62" s="13">
        <v>5901.5499042399997</v>
      </c>
      <c r="O62">
        <f t="shared" si="12"/>
        <v>413.45066093892967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88.333335876500001</v>
      </c>
      <c r="I63" s="11">
        <v>1777</v>
      </c>
      <c r="J63" s="11">
        <v>623.77999893200001</v>
      </c>
      <c r="K63" s="13">
        <v>421.54190878700001</v>
      </c>
      <c r="O63">
        <f t="shared" si="12"/>
        <v>34.748131363087914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889</v>
      </c>
      <c r="I64" s="11">
        <v>5677</v>
      </c>
      <c r="J64" s="11">
        <v>2600.90475277</v>
      </c>
      <c r="K64" s="13">
        <v>1217.7025439399999</v>
      </c>
      <c r="O64">
        <f t="shared" si="12"/>
        <v>144.88534445937543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6346.6665039099998</v>
      </c>
      <c r="I65" s="11">
        <v>12769.3330078</v>
      </c>
      <c r="J65" s="11">
        <v>9010.2333300800001</v>
      </c>
      <c r="K65" s="13">
        <v>1629.02962703</v>
      </c>
      <c r="O65">
        <f t="shared" si="12"/>
        <v>501.92178636978645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52</v>
      </c>
      <c r="F66" s="11">
        <v>26</v>
      </c>
      <c r="G66" s="11">
        <v>2.5999999999999999E-2</v>
      </c>
      <c r="H66" s="11">
        <v>15625</v>
      </c>
      <c r="I66" s="11">
        <v>20088.3339844</v>
      </c>
      <c r="J66" s="11">
        <v>17654.083477299999</v>
      </c>
      <c r="K66" s="13">
        <v>995.81858938100004</v>
      </c>
      <c r="O66">
        <f t="shared" si="12"/>
        <v>983.43392352183093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47</v>
      </c>
      <c r="F67" s="11">
        <v>23.5</v>
      </c>
      <c r="G67" s="11">
        <v>2.35E-2</v>
      </c>
      <c r="H67" s="11">
        <v>20431.3339844</v>
      </c>
      <c r="I67" s="11">
        <v>26433.3339844</v>
      </c>
      <c r="J67" s="11">
        <v>23326.184549500002</v>
      </c>
      <c r="K67" s="13">
        <v>1425.4707073500001</v>
      </c>
      <c r="O67">
        <f t="shared" si="12"/>
        <v>1299.4025558905701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47</v>
      </c>
      <c r="F68" s="11">
        <v>23.5</v>
      </c>
      <c r="G68" s="11">
        <v>2.35E-2</v>
      </c>
      <c r="H68" s="11">
        <v>24275.6660156</v>
      </c>
      <c r="I68" s="11">
        <v>28858.6660156</v>
      </c>
      <c r="J68" s="11">
        <v>26557.397232399999</v>
      </c>
      <c r="K68" s="13">
        <v>1124.6300582399999</v>
      </c>
      <c r="O68" s="6">
        <f t="shared" si="12"/>
        <v>1479.3996750026315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47</v>
      </c>
      <c r="F69" s="11">
        <v>23.5</v>
      </c>
      <c r="G69" s="11">
        <v>2.35E-2</v>
      </c>
      <c r="H69" s="11">
        <v>23952.6660156</v>
      </c>
      <c r="I69" s="11">
        <v>27166.6660156</v>
      </c>
      <c r="J69" s="11">
        <v>25681.063746700002</v>
      </c>
      <c r="K69" s="13">
        <v>750.92474068599995</v>
      </c>
      <c r="O69" s="6">
        <f t="shared" si="12"/>
        <v>1430.5828627753838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20967</v>
      </c>
      <c r="I70" s="11">
        <v>24581.3339844</v>
      </c>
      <c r="J70" s="11">
        <v>22479.2400781</v>
      </c>
      <c r="K70" s="13">
        <v>676.86081259900004</v>
      </c>
      <c r="O70" s="6">
        <f t="shared" si="12"/>
        <v>1252.2228806848304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49</v>
      </c>
      <c r="F71" s="11">
        <v>24.5</v>
      </c>
      <c r="G71" s="11">
        <v>2.4500000000000001E-2</v>
      </c>
      <c r="H71" s="11">
        <v>19118.3339844</v>
      </c>
      <c r="I71" s="11">
        <v>23201.6660156</v>
      </c>
      <c r="J71" s="11">
        <v>20685.176937200002</v>
      </c>
      <c r="K71" s="13">
        <v>820.32248337500005</v>
      </c>
      <c r="O71" s="6">
        <f t="shared" si="12"/>
        <v>1152.2832516483068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17636</v>
      </c>
      <c r="I72" s="11">
        <v>22372</v>
      </c>
      <c r="J72" s="11">
        <v>19634.013059100002</v>
      </c>
      <c r="K72" s="13">
        <v>1236.4132335700001</v>
      </c>
      <c r="O72" s="6">
        <f t="shared" si="12"/>
        <v>1093.7273816574616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50</v>
      </c>
      <c r="F73" s="11">
        <v>25</v>
      </c>
      <c r="G73" s="11">
        <v>2.5000000000000001E-2</v>
      </c>
      <c r="H73" s="11">
        <v>16837.3339844</v>
      </c>
      <c r="I73" s="11">
        <v>22323.3339844</v>
      </c>
      <c r="J73" s="11">
        <v>19122.366718699999</v>
      </c>
      <c r="K73" s="13">
        <v>1251.87150496</v>
      </c>
      <c r="O73" s="6">
        <f t="shared" si="12"/>
        <v>1065.2257396072159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51</v>
      </c>
      <c r="F74" s="11">
        <v>25.5</v>
      </c>
      <c r="G74" s="11">
        <v>2.5499999999999998E-2</v>
      </c>
      <c r="H74" s="11">
        <v>16742.3339844</v>
      </c>
      <c r="I74" s="11">
        <v>21713.3339844</v>
      </c>
      <c r="J74" s="11">
        <v>18817.3463925</v>
      </c>
      <c r="K74" s="13">
        <v>950.70316743399997</v>
      </c>
      <c r="O74" s="6">
        <f t="shared" si="12"/>
        <v>1048.2343542127558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17479</v>
      </c>
      <c r="I75" s="11">
        <v>21444</v>
      </c>
      <c r="J75" s="11">
        <v>19183.200117199998</v>
      </c>
      <c r="K75" s="13">
        <v>857.75554803499995</v>
      </c>
      <c r="O75" s="6">
        <f t="shared" si="12"/>
        <v>1068.6145095677152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17134.3339844</v>
      </c>
      <c r="I76" s="11">
        <v>21823</v>
      </c>
      <c r="J76" s="11">
        <v>19218.261374099999</v>
      </c>
      <c r="K76" s="13">
        <v>915.93592048699998</v>
      </c>
      <c r="O76" s="6">
        <f t="shared" si="12"/>
        <v>1070.5676231055043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51</v>
      </c>
      <c r="F77" s="11">
        <v>25.5</v>
      </c>
      <c r="G77" s="11">
        <v>2.5499999999999998E-2</v>
      </c>
      <c r="H77" s="11">
        <v>17991.6660156</v>
      </c>
      <c r="I77" s="11">
        <v>22487</v>
      </c>
      <c r="J77" s="11">
        <v>19421.5488281</v>
      </c>
      <c r="K77" s="13">
        <v>1072.9479668500001</v>
      </c>
      <c r="O77" s="6">
        <f t="shared" si="12"/>
        <v>1081.8919027684528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51</v>
      </c>
      <c r="F78" s="11">
        <v>25.5</v>
      </c>
      <c r="G78" s="11">
        <v>2.5499999999999998E-2</v>
      </c>
      <c r="H78" s="11">
        <v>17948.3339844</v>
      </c>
      <c r="I78" s="11">
        <v>22014</v>
      </c>
      <c r="J78" s="11">
        <v>19609.7973346</v>
      </c>
      <c r="K78" s="13">
        <v>813.46827398200003</v>
      </c>
      <c r="O78" s="6">
        <f t="shared" si="12"/>
        <v>1092.3784266133448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18224.6660156</v>
      </c>
      <c r="I79" s="11">
        <v>22507.6660156</v>
      </c>
      <c r="J79" s="11">
        <v>19892.074896400001</v>
      </c>
      <c r="K79" s="13">
        <v>948.48393557300005</v>
      </c>
      <c r="O79" s="6">
        <f t="shared" si="12"/>
        <v>1108.10290930768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18583</v>
      </c>
      <c r="I80" s="11">
        <v>24357</v>
      </c>
      <c r="J80" s="11">
        <v>21215.6933594</v>
      </c>
      <c r="K80" s="13">
        <v>1328.9502486900001</v>
      </c>
      <c r="O80" s="6">
        <f t="shared" si="12"/>
        <v>1181.8360657180804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21053.6660156</v>
      </c>
      <c r="I81" s="11">
        <v>24580.3339844</v>
      </c>
      <c r="J81" s="11">
        <v>23239.56</v>
      </c>
      <c r="K81" s="13">
        <v>723.11073116099999</v>
      </c>
      <c r="O81" s="6">
        <f t="shared" si="12"/>
        <v>1294.5770705745163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23673.3339844</v>
      </c>
      <c r="I82" s="11">
        <v>28896.3339844</v>
      </c>
      <c r="J82" s="11">
        <v>27163.506640600001</v>
      </c>
      <c r="K82" s="13">
        <v>1190.6571244899999</v>
      </c>
      <c r="O82" s="6">
        <f t="shared" si="12"/>
        <v>1513.1634528932289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49</v>
      </c>
      <c r="F83" s="11">
        <v>24.5</v>
      </c>
      <c r="G83" s="11">
        <v>2.4500000000000001E-2</v>
      </c>
      <c r="H83" s="11">
        <v>29888</v>
      </c>
      <c r="I83" s="11">
        <v>32767</v>
      </c>
      <c r="J83" s="11">
        <v>32163.673509200002</v>
      </c>
      <c r="K83" s="13">
        <v>719.32733116400004</v>
      </c>
      <c r="O83" s="6">
        <f t="shared" si="12"/>
        <v>1791.7014879135108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32767</v>
      </c>
      <c r="I84" s="11">
        <v>32767</v>
      </c>
      <c r="J84" s="11">
        <v>32767</v>
      </c>
      <c r="K84" s="13">
        <v>0</v>
      </c>
      <c r="O84" s="6">
        <f t="shared" si="12"/>
        <v>1825.3102413090082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19421.6660156</v>
      </c>
      <c r="I85" s="11">
        <v>32767</v>
      </c>
      <c r="J85" s="11">
        <v>31521.967256399999</v>
      </c>
      <c r="K85" s="13">
        <v>2983.7863435700001</v>
      </c>
      <c r="O85" s="6">
        <f t="shared" si="12"/>
        <v>1755.9547611717319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1377.6666259799999</v>
      </c>
      <c r="I86" s="11">
        <v>5720.3334960900002</v>
      </c>
      <c r="J86" s="11">
        <v>3693.7385684699998</v>
      </c>
      <c r="K86" s="13">
        <v>1129.86344409</v>
      </c>
      <c r="O86" s="6">
        <f t="shared" si="12"/>
        <v>205.76246948900925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47</v>
      </c>
      <c r="F87" s="11">
        <v>23.5</v>
      </c>
      <c r="G87" s="11">
        <v>2.35E-2</v>
      </c>
      <c r="H87" s="11">
        <v>197</v>
      </c>
      <c r="I87" s="11">
        <v>3031.33325195</v>
      </c>
      <c r="J87" s="11">
        <v>821.52482280300001</v>
      </c>
      <c r="K87" s="13">
        <v>591.43988435300002</v>
      </c>
      <c r="O87">
        <f t="shared" si="12"/>
        <v>45.763654669389453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61</v>
      </c>
      <c r="I88" s="11">
        <v>1323.3333740200001</v>
      </c>
      <c r="J88" s="11">
        <v>249.413334045</v>
      </c>
      <c r="K88" s="13">
        <v>209.392360419</v>
      </c>
      <c r="O88">
        <f t="shared" si="12"/>
        <v>13.893756308217512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3601</v>
      </c>
      <c r="F98" s="11">
        <v>1800.5</v>
      </c>
      <c r="G98" s="11">
        <v>1.8005</v>
      </c>
      <c r="H98" s="11">
        <v>0</v>
      </c>
      <c r="I98" s="11">
        <v>76.148834228499993</v>
      </c>
      <c r="J98" s="11">
        <v>33.548664098000003</v>
      </c>
      <c r="K98" s="13">
        <v>11.7077153182</v>
      </c>
      <c r="O98">
        <f t="shared" ref="O98:O126" si="42">J98/P$98</f>
        <v>1.8773048089956734</v>
      </c>
      <c r="P98">
        <f>K$98/(SQRT(2-(PI()/2)))</f>
        <v>17.870653682471509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69.628509521500007</v>
      </c>
      <c r="I99" s="11">
        <v>1656.0065918</v>
      </c>
      <c r="J99" s="11">
        <v>443.19614006500001</v>
      </c>
      <c r="K99" s="13">
        <v>360.78800550300002</v>
      </c>
      <c r="O99">
        <f t="shared" si="42"/>
        <v>24.800219843088922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116.609550476</v>
      </c>
      <c r="I100" s="11">
        <v>4365.0991210900002</v>
      </c>
      <c r="J100" s="11">
        <v>915.68433929399998</v>
      </c>
      <c r="K100" s="13">
        <v>868.86827538499995</v>
      </c>
      <c r="O100">
        <f t="shared" si="42"/>
        <v>51.239554834647826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36.773387908899998</v>
      </c>
      <c r="I101" s="11">
        <v>959.72088623000002</v>
      </c>
      <c r="J101" s="11">
        <v>237.19040916399999</v>
      </c>
      <c r="K101" s="13">
        <v>190.62721173400001</v>
      </c>
      <c r="O101">
        <f t="shared" si="42"/>
        <v>13.272620765778086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189.030761719</v>
      </c>
      <c r="I102" s="11">
        <v>1787.88903809</v>
      </c>
      <c r="J102" s="11">
        <v>808.12275291000003</v>
      </c>
      <c r="K102" s="13">
        <v>431.15940332899999</v>
      </c>
      <c r="O102">
        <f t="shared" si="42"/>
        <v>45.220659930456264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1104.29138184</v>
      </c>
      <c r="I103" s="11">
        <v>2221.6166992200001</v>
      </c>
      <c r="J103" s="11">
        <v>1761.92422852</v>
      </c>
      <c r="K103" s="13">
        <v>312.23357180300002</v>
      </c>
      <c r="O103">
        <f t="shared" si="42"/>
        <v>98.593160598718853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52</v>
      </c>
      <c r="F104" s="11">
        <v>26</v>
      </c>
      <c r="G104" s="11">
        <v>2.5999999999999999E-2</v>
      </c>
      <c r="H104" s="11">
        <v>1757.0483398399999</v>
      </c>
      <c r="I104" s="11">
        <v>2464.1228027299999</v>
      </c>
      <c r="J104" s="11">
        <v>2153.5285174999999</v>
      </c>
      <c r="K104" s="13">
        <v>153.425104691</v>
      </c>
      <c r="O104">
        <f t="shared" si="42"/>
        <v>120.50642107245889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47</v>
      </c>
      <c r="F105" s="11">
        <v>23.5</v>
      </c>
      <c r="G105" s="11">
        <v>2.35E-2</v>
      </c>
      <c r="H105" s="11">
        <v>1934.1495361299999</v>
      </c>
      <c r="I105" s="11">
        <v>2481.9211425799999</v>
      </c>
      <c r="J105" s="11">
        <v>2276.4794584199999</v>
      </c>
      <c r="K105" s="13">
        <v>97.293611294399994</v>
      </c>
      <c r="O105">
        <f t="shared" si="42"/>
        <v>127.38646827748066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47</v>
      </c>
      <c r="F106" s="11">
        <v>23.5</v>
      </c>
      <c r="G106" s="11">
        <v>2.35E-2</v>
      </c>
      <c r="H106" s="11">
        <v>1897.10388184</v>
      </c>
      <c r="I106" s="11">
        <v>2267.9829101599998</v>
      </c>
      <c r="J106" s="11">
        <v>2081.20821819</v>
      </c>
      <c r="K106" s="13">
        <v>87.891371342499994</v>
      </c>
      <c r="O106">
        <f t="shared" si="42"/>
        <v>116.45954620179116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47</v>
      </c>
      <c r="F107" s="11">
        <v>23.5</v>
      </c>
      <c r="G107" s="11">
        <v>2.35E-2</v>
      </c>
      <c r="H107" s="11">
        <v>1561.03515625</v>
      </c>
      <c r="I107" s="11">
        <v>1786.6638183600001</v>
      </c>
      <c r="J107" s="11">
        <v>1693.7092155299999</v>
      </c>
      <c r="K107" s="13">
        <v>54.755796812100002</v>
      </c>
      <c r="O107">
        <f t="shared" si="42"/>
        <v>94.776007952707417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1273.7390136700001</v>
      </c>
      <c r="I108" s="11">
        <v>1595.22302246</v>
      </c>
      <c r="J108" s="11">
        <v>1430.76183105</v>
      </c>
      <c r="K108" s="13">
        <v>65.165574332299997</v>
      </c>
      <c r="O108">
        <f t="shared" si="42"/>
        <v>80.062087065867516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49</v>
      </c>
      <c r="F109" s="11">
        <v>24.5</v>
      </c>
      <c r="G109" s="11">
        <v>2.4500000000000001E-2</v>
      </c>
      <c r="H109" s="11">
        <v>1135.5917968799999</v>
      </c>
      <c r="I109" s="11">
        <v>1487.7713623</v>
      </c>
      <c r="J109" s="11">
        <v>1302.83685178</v>
      </c>
      <c r="K109" s="13">
        <v>86.981513523700002</v>
      </c>
      <c r="O109">
        <f t="shared" si="42"/>
        <v>72.903704303659126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1006.38574219</v>
      </c>
      <c r="I110" s="11">
        <v>1380.2188720700001</v>
      </c>
      <c r="J110" s="11">
        <v>1168.3666214299999</v>
      </c>
      <c r="K110" s="13">
        <v>96.743823342699997</v>
      </c>
      <c r="O110">
        <f t="shared" si="42"/>
        <v>65.379064593255265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50</v>
      </c>
      <c r="F111" s="11">
        <v>25</v>
      </c>
      <c r="G111" s="11">
        <v>2.5000000000000001E-2</v>
      </c>
      <c r="H111" s="11">
        <v>986.770996094</v>
      </c>
      <c r="I111" s="11">
        <v>1350.7124023399999</v>
      </c>
      <c r="J111" s="11">
        <v>1174.05583252</v>
      </c>
      <c r="K111" s="13">
        <v>79.081993038299998</v>
      </c>
      <c r="O111">
        <f t="shared" si="42"/>
        <v>65.697419544959146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51</v>
      </c>
      <c r="F112" s="11">
        <v>25.5</v>
      </c>
      <c r="G112" s="11">
        <v>2.5499999999999998E-2</v>
      </c>
      <c r="H112" s="11">
        <v>1025.58557129</v>
      </c>
      <c r="I112" s="11">
        <v>1362.7172851600001</v>
      </c>
      <c r="J112" s="11">
        <v>1132.3767448900001</v>
      </c>
      <c r="K112" s="13">
        <v>58.234377592199998</v>
      </c>
      <c r="O112">
        <f t="shared" si="42"/>
        <v>63.365155243352717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1029.5052490200001</v>
      </c>
      <c r="I113" s="11">
        <v>1333.3898925799999</v>
      </c>
      <c r="J113" s="11">
        <v>1150.32090576</v>
      </c>
      <c r="K113" s="13">
        <v>61.142267556500002</v>
      </c>
      <c r="O113">
        <f t="shared" si="42"/>
        <v>64.369268533713239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1013.77508545</v>
      </c>
      <c r="I114" s="11">
        <v>1393.39489746</v>
      </c>
      <c r="J114" s="11">
        <v>1160.0885739800001</v>
      </c>
      <c r="K114" s="13">
        <v>86.834526655700003</v>
      </c>
      <c r="O114">
        <f t="shared" si="42"/>
        <v>64.915844411325409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51</v>
      </c>
      <c r="F115" s="11">
        <v>25.5</v>
      </c>
      <c r="G115" s="11">
        <v>2.5499999999999998E-2</v>
      </c>
      <c r="H115" s="11">
        <v>1031.36621094</v>
      </c>
      <c r="I115" s="11">
        <v>1446.32629395</v>
      </c>
      <c r="J115" s="11">
        <v>1209.99053596</v>
      </c>
      <c r="K115" s="13">
        <v>96.792544835900003</v>
      </c>
      <c r="O115">
        <f t="shared" si="42"/>
        <v>67.708241537175738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51</v>
      </c>
      <c r="F116" s="11">
        <v>25.5</v>
      </c>
      <c r="G116" s="11">
        <v>2.5499999999999998E-2</v>
      </c>
      <c r="H116" s="11">
        <v>1029.4675293</v>
      </c>
      <c r="I116" s="11">
        <v>1446.5904541</v>
      </c>
      <c r="J116" s="11">
        <v>1211.2712976800001</v>
      </c>
      <c r="K116" s="13">
        <v>80.063931134599997</v>
      </c>
      <c r="O116">
        <f t="shared" si="42"/>
        <v>67.779909968714776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1084.4494628899999</v>
      </c>
      <c r="I117" s="11">
        <v>1422.8984375</v>
      </c>
      <c r="J117" s="11">
        <v>1242.5056725300001</v>
      </c>
      <c r="K117" s="13">
        <v>91.812017946200001</v>
      </c>
      <c r="O117">
        <f t="shared" si="42"/>
        <v>69.527712562004155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1196.8920898399999</v>
      </c>
      <c r="I118" s="11">
        <v>1637.0971679700001</v>
      </c>
      <c r="J118" s="11">
        <v>1398.08238525</v>
      </c>
      <c r="K118" s="13">
        <v>99.979904763199997</v>
      </c>
      <c r="O118">
        <f t="shared" si="42"/>
        <v>78.233421680669338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1281.1862793</v>
      </c>
      <c r="I119" s="11">
        <v>1997.8024902300001</v>
      </c>
      <c r="J119" s="11">
        <v>1605.6120336900001</v>
      </c>
      <c r="K119" s="13">
        <v>167.083988882</v>
      </c>
      <c r="O119">
        <f t="shared" si="42"/>
        <v>89.846295620672791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50</v>
      </c>
      <c r="F120" s="11">
        <v>25</v>
      </c>
      <c r="G120" s="11">
        <v>2.5000000000000001E-2</v>
      </c>
      <c r="H120" s="11">
        <v>1973.81188965</v>
      </c>
      <c r="I120" s="11">
        <v>2808.8603515599998</v>
      </c>
      <c r="J120" s="11">
        <v>2332.19448242</v>
      </c>
      <c r="K120" s="13">
        <v>229.533872355</v>
      </c>
      <c r="O120">
        <f t="shared" si="42"/>
        <v>130.50415076352471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49</v>
      </c>
      <c r="F121" s="11">
        <v>24.5</v>
      </c>
      <c r="G121" s="11">
        <v>2.4500000000000001E-2</v>
      </c>
      <c r="H121" s="11">
        <v>3506.6159668</v>
      </c>
      <c r="I121" s="11">
        <v>4705.3803710900002</v>
      </c>
      <c r="J121" s="11">
        <v>4153.2055066200001</v>
      </c>
      <c r="K121" s="13">
        <v>276.93902451100001</v>
      </c>
      <c r="O121">
        <f t="shared" si="42"/>
        <v>232.40367030858448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8285.56640625</v>
      </c>
      <c r="I122" s="11">
        <v>12826.2275391</v>
      </c>
      <c r="J122" s="11">
        <v>10597.757008299999</v>
      </c>
      <c r="K122" s="13">
        <v>1185.12745169</v>
      </c>
      <c r="O122">
        <f t="shared" si="42"/>
        <v>593.02570552832344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4444.5551757800004</v>
      </c>
      <c r="I123" s="11">
        <v>32767</v>
      </c>
      <c r="J123" s="11">
        <v>18510.850633800001</v>
      </c>
      <c r="K123" s="13">
        <v>8313.3818697299994</v>
      </c>
      <c r="O123">
        <f t="shared" si="42"/>
        <v>1035.8239246702224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339.14172363300003</v>
      </c>
      <c r="I124" s="11">
        <v>1939.9624023399999</v>
      </c>
      <c r="J124" s="11">
        <v>933.83459412800005</v>
      </c>
      <c r="K124" s="13">
        <v>373.88640603900001</v>
      </c>
      <c r="O124">
        <f t="shared" si="42"/>
        <v>52.255200661403606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>
        <v>28</v>
      </c>
      <c r="E125" s="11">
        <v>47</v>
      </c>
      <c r="F125" s="11">
        <v>23.5</v>
      </c>
      <c r="G125" s="11">
        <v>2.35E-2</v>
      </c>
      <c r="H125" s="11">
        <v>29.656072616599999</v>
      </c>
      <c r="I125" s="11">
        <v>410.21234130900001</v>
      </c>
      <c r="J125" s="11">
        <v>122.728250585</v>
      </c>
      <c r="K125" s="13">
        <v>86.770039879300001</v>
      </c>
      <c r="O125">
        <f t="shared" si="42"/>
        <v>6.8675859745062606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10.936270713800001</v>
      </c>
      <c r="I126" s="11">
        <v>112.348060608</v>
      </c>
      <c r="J126" s="11">
        <v>47.517254848500002</v>
      </c>
      <c r="K126" s="13">
        <v>21.6470940504</v>
      </c>
      <c r="O126">
        <f t="shared" si="42"/>
        <v>2.6589544900144007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4" spans="3:17" x14ac:dyDescent="0.25">
      <c r="C164" s="2" t="s">
        <v>60</v>
      </c>
      <c r="D164" s="2"/>
      <c r="E164" s="2"/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2022-04-22T17:31:46Z</dcterms:modified>
</cp:coreProperties>
</file>