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Baylor_Data\ROIs\UM_ROIs\"/>
    </mc:Choice>
  </mc:AlternateContent>
  <xr:revisionPtr revIDLastSave="0" documentId="13_ncr:1_{0B948D39-638C-436A-B60D-7A3F63A09B0B}" xr6:coauthVersionLast="47" xr6:coauthVersionMax="47" xr10:uidLastSave="{00000000-0000-0000-0000-000000000000}"/>
  <bookViews>
    <workbookView xWindow="2655" yWindow="630" windowWidth="24195" windowHeight="1350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3" l="1"/>
  <c r="P112" i="3"/>
  <c r="AG74" i="3"/>
  <c r="P74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F34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7" i="3" l="1"/>
  <c r="P11" i="3"/>
  <c r="AG11" i="3"/>
  <c r="C168" i="3"/>
  <c r="P12" i="3"/>
  <c r="AG12" i="3"/>
  <c r="C195" i="3"/>
  <c r="AG39" i="3"/>
  <c r="P39" i="3"/>
  <c r="C192" i="3"/>
  <c r="P36" i="3"/>
  <c r="AG36" i="3"/>
  <c r="C193" i="3"/>
  <c r="AG37" i="3"/>
  <c r="P37" i="3"/>
  <c r="C169" i="3"/>
  <c r="P13" i="3"/>
  <c r="AG13" i="3"/>
  <c r="C194" i="3"/>
  <c r="AG38" i="3"/>
  <c r="P38" i="3"/>
  <c r="C191" i="3"/>
  <c r="P35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<sst xmlns="http://schemas.openxmlformats.org/spreadsheetml/2006/main" count="238" uniqueCount="61">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</sst>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Baylor 9.4T Bruker</a:t>
            </a:r>
            <a:r>
              <a:rPr lang="en-US" baseline="0"/>
              <a:t> </a:t>
            </a:r>
            <a:r>
              <a:rPr lang="en-US"/>
              <a:t>ADC Day2 Pass 1 </a:t>
            </a:r>
          </a:p>
        </c:rich>
      </c:tx>
      <c:layout>
        <c:manualLayout>
          <c:xMode val="edge"/>
          <c:yMode val="edge"/>
          <c:x val="1.7422784662608784E-2"/>
          <c:y val="6.66666166729533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0438244805762743E-2"/>
                  <c:y val="-0.3353180837509683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0.94790104985199997</c:v>
                </c:pt>
                <c:pt idx="2">
                  <c:v>0.993745348774</c:v>
                </c:pt>
                <c:pt idx="3">
                  <c:v>1.0349244229900001</c:v>
                </c:pt>
                <c:pt idx="4">
                  <c:v>1.0540037061700001</c:v>
                </c:pt>
                <c:pt idx="5">
                  <c:v>1.07170218814</c:v>
                </c:pt>
                <c:pt idx="6">
                  <c:v>1.0853787123</c:v>
                </c:pt>
                <c:pt idx="7">
                  <c:v>1.09655816968</c:v>
                </c:pt>
                <c:pt idx="8">
                  <c:v>1.10488960376</c:v>
                </c:pt>
                <c:pt idx="9">
                  <c:v>1.1095520725400001</c:v>
                </c:pt>
                <c:pt idx="10">
                  <c:v>1.1133201742200001</c:v>
                </c:pt>
                <c:pt idx="11">
                  <c:v>1.11819462683</c:v>
                </c:pt>
                <c:pt idx="12">
                  <c:v>1.1196125161399999</c:v>
                </c:pt>
                <c:pt idx="13">
                  <c:v>1.12317110846</c:v>
                </c:pt>
                <c:pt idx="14">
                  <c:v>1.12246428284</c:v>
                </c:pt>
                <c:pt idx="15">
                  <c:v>1.1263536405600001</c:v>
                </c:pt>
                <c:pt idx="16">
                  <c:v>1.12423469543</c:v>
                </c:pt>
                <c:pt idx="17">
                  <c:v>1.1243168940899999</c:v>
                </c:pt>
                <c:pt idx="18">
                  <c:v>1.1171725130100001</c:v>
                </c:pt>
                <c:pt idx="19">
                  <c:v>1.11537459951</c:v>
                </c:pt>
                <c:pt idx="20">
                  <c:v>1.10863872446</c:v>
                </c:pt>
                <c:pt idx="21">
                  <c:v>1.10280621281</c:v>
                </c:pt>
                <c:pt idx="22">
                  <c:v>1.0934766460900001</c:v>
                </c:pt>
                <c:pt idx="23">
                  <c:v>1.0831046819700001</c:v>
                </c:pt>
                <c:pt idx="24">
                  <c:v>1.0715097069699999</c:v>
                </c:pt>
                <c:pt idx="25">
                  <c:v>1.0541933941799999</c:v>
                </c:pt>
                <c:pt idx="26">
                  <c:v>1.03875758556</c:v>
                </c:pt>
                <c:pt idx="27">
                  <c:v>1.0184038949000001</c:v>
                </c:pt>
                <c:pt idx="28">
                  <c:v>0.98942492787699998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1.4387934381183431</c:v>
                </c:pt>
                <c:pt idx="1">
                  <c:v>256.04816679369549</c:v>
                </c:pt>
                <c:pt idx="2">
                  <c:v>343.91257260295367</c:v>
                </c:pt>
                <c:pt idx="3">
                  <c:v>342.86164560905939</c:v>
                </c:pt>
                <c:pt idx="4">
                  <c:v>337.02091638975833</c:v>
                </c:pt>
                <c:pt idx="5">
                  <c:v>334.49319968083296</c:v>
                </c:pt>
                <c:pt idx="6">
                  <c:v>331.08677929871914</c:v>
                </c:pt>
                <c:pt idx="7">
                  <c:v>329.26698411609146</c:v>
                </c:pt>
                <c:pt idx="8">
                  <c:v>326.49340962101104</c:v>
                </c:pt>
                <c:pt idx="9">
                  <c:v>321.90934608633296</c:v>
                </c:pt>
                <c:pt idx="10">
                  <c:v>318.99574098832323</c:v>
                </c:pt>
                <c:pt idx="11">
                  <c:v>318.44654332460851</c:v>
                </c:pt>
                <c:pt idx="12">
                  <c:v>316.64808371377785</c:v>
                </c:pt>
                <c:pt idx="13">
                  <c:v>316.60619867804763</c:v>
                </c:pt>
                <c:pt idx="14">
                  <c:v>316.29946974579906</c:v>
                </c:pt>
                <c:pt idx="15">
                  <c:v>316.15273844028883</c:v>
                </c:pt>
                <c:pt idx="16">
                  <c:v>315.83764421074483</c:v>
                </c:pt>
                <c:pt idx="17">
                  <c:v>316.69969159412261</c:v>
                </c:pt>
                <c:pt idx="18">
                  <c:v>316.45830598075179</c:v>
                </c:pt>
                <c:pt idx="19">
                  <c:v>317.42506710365586</c:v>
                </c:pt>
                <c:pt idx="20">
                  <c:v>317.76076172973467</c:v>
                </c:pt>
                <c:pt idx="21">
                  <c:v>317.97572509378665</c:v>
                </c:pt>
                <c:pt idx="22">
                  <c:v>320.29403704566829</c:v>
                </c:pt>
                <c:pt idx="23">
                  <c:v>318.85350453060562</c:v>
                </c:pt>
                <c:pt idx="24">
                  <c:v>320.6913291022226</c:v>
                </c:pt>
                <c:pt idx="25">
                  <c:v>319.30947482181102</c:v>
                </c:pt>
                <c:pt idx="26">
                  <c:v>319.93099816380169</c:v>
                </c:pt>
                <c:pt idx="27">
                  <c:v>319.1992239909456</c:v>
                </c:pt>
                <c:pt idx="28">
                  <c:v>331.04426634229173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1.667870551383571</c:v>
                </c:pt>
                <c:pt idx="1">
                  <c:v>287.83795099013861</c:v>
                </c:pt>
                <c:pt idx="2">
                  <c:v>390.44191590910941</c:v>
                </c:pt>
                <c:pt idx="3">
                  <c:v>388.08785579122616</c:v>
                </c:pt>
                <c:pt idx="4">
                  <c:v>382.81331313852729</c:v>
                </c:pt>
                <c:pt idx="5">
                  <c:v>378.57371736659053</c:v>
                </c:pt>
                <c:pt idx="6">
                  <c:v>375.46075912049952</c:v>
                </c:pt>
                <c:pt idx="7">
                  <c:v>371.78388917208525</c:v>
                </c:pt>
                <c:pt idx="8">
                  <c:v>369.62936588832207</c:v>
                </c:pt>
                <c:pt idx="9">
                  <c:v>364.3777897291385</c:v>
                </c:pt>
                <c:pt idx="10">
                  <c:v>360.77242081006409</c:v>
                </c:pt>
                <c:pt idx="11">
                  <c:v>359.66487379601438</c:v>
                </c:pt>
                <c:pt idx="12">
                  <c:v>358.80416822140126</c:v>
                </c:pt>
                <c:pt idx="13">
                  <c:v>358.78279148077729</c:v>
                </c:pt>
                <c:pt idx="14">
                  <c:v>359.02678730775659</c:v>
                </c:pt>
                <c:pt idx="15">
                  <c:v>357.29144701686215</c:v>
                </c:pt>
                <c:pt idx="16">
                  <c:v>358.68045223534801</c:v>
                </c:pt>
                <c:pt idx="17">
                  <c:v>359.08040476667338</c:v>
                </c:pt>
                <c:pt idx="18">
                  <c:v>359.16531559945207</c:v>
                </c:pt>
                <c:pt idx="19">
                  <c:v>360.19267344682061</c:v>
                </c:pt>
                <c:pt idx="20">
                  <c:v>361.97389478120147</c:v>
                </c:pt>
                <c:pt idx="21">
                  <c:v>362.94911794529708</c:v>
                </c:pt>
                <c:pt idx="22">
                  <c:v>362.97542037617336</c:v>
                </c:pt>
                <c:pt idx="23">
                  <c:v>363.33130095634715</c:v>
                </c:pt>
                <c:pt idx="24">
                  <c:v>365.24243777250041</c:v>
                </c:pt>
                <c:pt idx="25">
                  <c:v>363.8175370699297</c:v>
                </c:pt>
                <c:pt idx="26">
                  <c:v>364.13870362904362</c:v>
                </c:pt>
                <c:pt idx="27">
                  <c:v>362.42231986547199</c:v>
                </c:pt>
                <c:pt idx="28">
                  <c:v>378.42431338761429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2.7099894734628052</c:v>
                </c:pt>
                <c:pt idx="1">
                  <c:v>92.391064469218023</c:v>
                </c:pt>
                <c:pt idx="2">
                  <c:v>119.52884301220234</c:v>
                </c:pt>
                <c:pt idx="3">
                  <c:v>109.42206374141773</c:v>
                </c:pt>
                <c:pt idx="4">
                  <c:v>103.52456414053306</c:v>
                </c:pt>
                <c:pt idx="5">
                  <c:v>99.16636771097113</c:v>
                </c:pt>
                <c:pt idx="6">
                  <c:v>95.521972999821259</c:v>
                </c:pt>
                <c:pt idx="7">
                  <c:v>92.87925266584395</c:v>
                </c:pt>
                <c:pt idx="8">
                  <c:v>90.582656009029435</c:v>
                </c:pt>
                <c:pt idx="9">
                  <c:v>88.490652454501671</c:v>
                </c:pt>
                <c:pt idx="10">
                  <c:v>87.023435013941508</c:v>
                </c:pt>
                <c:pt idx="11">
                  <c:v>86.032830591559929</c:v>
                </c:pt>
                <c:pt idx="12">
                  <c:v>85.303109604980833</c:v>
                </c:pt>
                <c:pt idx="13">
                  <c:v>84.695210349546088</c:v>
                </c:pt>
                <c:pt idx="14">
                  <c:v>84.728255554544319</c:v>
                </c:pt>
                <c:pt idx="15">
                  <c:v>84.037504718847003</c:v>
                </c:pt>
                <c:pt idx="16">
                  <c:v>84.308664135324577</c:v>
                </c:pt>
                <c:pt idx="17">
                  <c:v>84.524163349086692</c:v>
                </c:pt>
                <c:pt idx="18">
                  <c:v>85.669045372516052</c:v>
                </c:pt>
                <c:pt idx="19">
                  <c:v>86.246786801645584</c:v>
                </c:pt>
                <c:pt idx="20">
                  <c:v>87.509895091326456</c:v>
                </c:pt>
                <c:pt idx="21">
                  <c:v>88.596193151480236</c:v>
                </c:pt>
                <c:pt idx="22">
                  <c:v>90.911332188446636</c:v>
                </c:pt>
                <c:pt idx="23">
                  <c:v>92.413605769808726</c:v>
                </c:pt>
                <c:pt idx="24">
                  <c:v>95.115471745134727</c:v>
                </c:pt>
                <c:pt idx="25">
                  <c:v>98.051743989314417</c:v>
                </c:pt>
                <c:pt idx="26">
                  <c:v>101.31540976044123</c:v>
                </c:pt>
                <c:pt idx="27">
                  <c:v>105.26605810415928</c:v>
                </c:pt>
                <c:pt idx="28">
                  <c:v>115.67579016369483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2.92406097799475</c:v>
                </c:pt>
                <c:pt idx="1">
                  <c:v>93.696436992134139</c:v>
                </c:pt>
                <c:pt idx="2">
                  <c:v>124.76271592357355</c:v>
                </c:pt>
                <c:pt idx="3">
                  <c:v>114.84912973863364</c:v>
                </c:pt>
                <c:pt idx="4">
                  <c:v>108.51309244805415</c:v>
                </c:pt>
                <c:pt idx="5">
                  <c:v>103.57881191770203</c:v>
                </c:pt>
                <c:pt idx="6">
                  <c:v>100.0045795944478</c:v>
                </c:pt>
                <c:pt idx="7">
                  <c:v>97.008403521986082</c:v>
                </c:pt>
                <c:pt idx="8">
                  <c:v>94.305148821163399</c:v>
                </c:pt>
                <c:pt idx="9">
                  <c:v>92.348038014550824</c:v>
                </c:pt>
                <c:pt idx="10">
                  <c:v>90.627153977174828</c:v>
                </c:pt>
                <c:pt idx="11">
                  <c:v>90.185897176118829</c:v>
                </c:pt>
                <c:pt idx="12">
                  <c:v>88.746863011572145</c:v>
                </c:pt>
                <c:pt idx="13">
                  <c:v>88.452792220930519</c:v>
                </c:pt>
                <c:pt idx="14">
                  <c:v>88.502599264488751</c:v>
                </c:pt>
                <c:pt idx="15">
                  <c:v>87.994614817538192</c:v>
                </c:pt>
                <c:pt idx="16">
                  <c:v>88.327102485276953</c:v>
                </c:pt>
                <c:pt idx="17">
                  <c:v>89.171004109314921</c:v>
                </c:pt>
                <c:pt idx="18">
                  <c:v>89.762862514204286</c:v>
                </c:pt>
                <c:pt idx="19">
                  <c:v>89.957217769943384</c:v>
                </c:pt>
                <c:pt idx="20">
                  <c:v>91.486487961583194</c:v>
                </c:pt>
                <c:pt idx="21">
                  <c:v>92.805684487067069</c:v>
                </c:pt>
                <c:pt idx="22">
                  <c:v>94.671940907489159</c:v>
                </c:pt>
                <c:pt idx="23">
                  <c:v>97.034657365937846</c:v>
                </c:pt>
                <c:pt idx="24">
                  <c:v>99.940546446170103</c:v>
                </c:pt>
                <c:pt idx="25">
                  <c:v>102.46924707043907</c:v>
                </c:pt>
                <c:pt idx="26">
                  <c:v>106.47259636900407</c:v>
                </c:pt>
                <c:pt idx="27">
                  <c:v>110.27686232854207</c:v>
                </c:pt>
                <c:pt idx="28">
                  <c:v>121.46711226006506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0.95415470302100003</c:v>
                </c:pt>
                <c:pt idx="2">
                  <c:v>0.99575029084300004</c:v>
                </c:pt>
                <c:pt idx="3">
                  <c:v>1.0325475603900001</c:v>
                </c:pt>
                <c:pt idx="4">
                  <c:v>1.05402545602</c:v>
                </c:pt>
                <c:pt idx="5">
                  <c:v>1.0717238304700001</c:v>
                </c:pt>
                <c:pt idx="6">
                  <c:v>1.0851297682400001</c:v>
                </c:pt>
                <c:pt idx="7">
                  <c:v>1.0953921102599999</c:v>
                </c:pt>
                <c:pt idx="8">
                  <c:v>1.1066869153400001</c:v>
                </c:pt>
                <c:pt idx="9">
                  <c:v>1.11000213202</c:v>
                </c:pt>
                <c:pt idx="10">
                  <c:v>1.11444751024</c:v>
                </c:pt>
                <c:pt idx="11">
                  <c:v>1.11536364228</c:v>
                </c:pt>
                <c:pt idx="12">
                  <c:v>1.1221615566900001</c:v>
                </c:pt>
                <c:pt idx="13">
                  <c:v>1.1238161250900001</c:v>
                </c:pt>
                <c:pt idx="14">
                  <c:v>1.1239180775199999</c:v>
                </c:pt>
                <c:pt idx="15">
                  <c:v>1.12436670303</c:v>
                </c:pt>
                <c:pt idx="16">
                  <c:v>1.12441280603</c:v>
                </c:pt>
                <c:pt idx="17">
                  <c:v>1.1202056682999999</c:v>
                </c:pt>
                <c:pt idx="18">
                  <c:v>1.1170411872899999</c:v>
                </c:pt>
                <c:pt idx="19">
                  <c:v>1.1173970172000001</c:v>
                </c:pt>
                <c:pt idx="20">
                  <c:v>1.11143487692</c:v>
                </c:pt>
                <c:pt idx="21">
                  <c:v>1.10567478033</c:v>
                </c:pt>
                <c:pt idx="22">
                  <c:v>1.09569643526</c:v>
                </c:pt>
                <c:pt idx="23">
                  <c:v>1.08387035847</c:v>
                </c:pt>
                <c:pt idx="24">
                  <c:v>1.07172326803</c:v>
                </c:pt>
                <c:pt idx="25">
                  <c:v>1.0572871398899999</c:v>
                </c:pt>
                <c:pt idx="26">
                  <c:v>1.0384898300400001</c:v>
                </c:pt>
                <c:pt idx="27">
                  <c:v>1.0185494232200001</c:v>
                </c:pt>
                <c:pt idx="28">
                  <c:v>0.99174516820000003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3.7592272440814725</c:v>
                </c:pt>
                <c:pt idx="1">
                  <c:v>45.204055632271078</c:v>
                </c:pt>
                <c:pt idx="2">
                  <c:v>110.00838153370771</c:v>
                </c:pt>
                <c:pt idx="3">
                  <c:v>103.85169559320889</c:v>
                </c:pt>
                <c:pt idx="4">
                  <c:v>115.68275176905756</c:v>
                </c:pt>
                <c:pt idx="5">
                  <c:v>135.05130882494629</c:v>
                </c:pt>
                <c:pt idx="6">
                  <c:v>125.26057073496369</c:v>
                </c:pt>
                <c:pt idx="7">
                  <c:v>138.52740043159915</c:v>
                </c:pt>
                <c:pt idx="8">
                  <c:v>130.20630897252903</c:v>
                </c:pt>
                <c:pt idx="9">
                  <c:v>127.52091648278379</c:v>
                </c:pt>
                <c:pt idx="10">
                  <c:v>152.4190790132462</c:v>
                </c:pt>
                <c:pt idx="11">
                  <c:v>143.92303985048997</c:v>
                </c:pt>
                <c:pt idx="12">
                  <c:v>133.28924402444744</c:v>
                </c:pt>
                <c:pt idx="13">
                  <c:v>115.18721593865197</c:v>
                </c:pt>
                <c:pt idx="14">
                  <c:v>145.30459638377141</c:v>
                </c:pt>
                <c:pt idx="15">
                  <c:v>95.748378723695751</c:v>
                </c:pt>
                <c:pt idx="16">
                  <c:v>109.88790854744911</c:v>
                </c:pt>
                <c:pt idx="17">
                  <c:v>107.04128826480671</c:v>
                </c:pt>
                <c:pt idx="18">
                  <c:v>119.69985134941518</c:v>
                </c:pt>
                <c:pt idx="19">
                  <c:v>153.30155711364483</c:v>
                </c:pt>
                <c:pt idx="20">
                  <c:v>139.08303604612433</c:v>
                </c:pt>
                <c:pt idx="21">
                  <c:v>112.49709563489647</c:v>
                </c:pt>
                <c:pt idx="22">
                  <c:v>157.42779420445225</c:v>
                </c:pt>
                <c:pt idx="23">
                  <c:v>127.62641619800873</c:v>
                </c:pt>
                <c:pt idx="24">
                  <c:v>107.60701111095671</c:v>
                </c:pt>
                <c:pt idx="25">
                  <c:v>100.40502579956446</c:v>
                </c:pt>
                <c:pt idx="26">
                  <c:v>94.895424830898904</c:v>
                </c:pt>
                <c:pt idx="27">
                  <c:v>72.624098980735567</c:v>
                </c:pt>
                <c:pt idx="28">
                  <c:v>75.483988407820348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5.4985290561729894</c:v>
                </c:pt>
                <c:pt idx="1">
                  <c:v>31.316047957970422</c:v>
                </c:pt>
                <c:pt idx="2">
                  <c:v>85.585957227719589</c:v>
                </c:pt>
                <c:pt idx="3">
                  <c:v>88.038326804390337</c:v>
                </c:pt>
                <c:pt idx="4">
                  <c:v>88.192194556457906</c:v>
                </c:pt>
                <c:pt idx="5">
                  <c:v>99.020639411301417</c:v>
                </c:pt>
                <c:pt idx="6">
                  <c:v>96.667888859398062</c:v>
                </c:pt>
                <c:pt idx="7">
                  <c:v>95.34757431088191</c:v>
                </c:pt>
                <c:pt idx="8">
                  <c:v>95.548825466419316</c:v>
                </c:pt>
                <c:pt idx="9">
                  <c:v>82.289875485729112</c:v>
                </c:pt>
                <c:pt idx="10">
                  <c:v>89.475397776811448</c:v>
                </c:pt>
                <c:pt idx="11">
                  <c:v>79.501943595092087</c:v>
                </c:pt>
                <c:pt idx="12">
                  <c:v>91.589636100170068</c:v>
                </c:pt>
                <c:pt idx="13">
                  <c:v>80.805512617358431</c:v>
                </c:pt>
                <c:pt idx="14">
                  <c:v>83.71307936668893</c:v>
                </c:pt>
                <c:pt idx="15">
                  <c:v>62.523627253821175</c:v>
                </c:pt>
                <c:pt idx="16">
                  <c:v>85.30657004585791</c:v>
                </c:pt>
                <c:pt idx="17">
                  <c:v>69.233623963342595</c:v>
                </c:pt>
                <c:pt idx="18">
                  <c:v>76.205527130232014</c:v>
                </c:pt>
                <c:pt idx="19">
                  <c:v>97.865571654846107</c:v>
                </c:pt>
                <c:pt idx="20">
                  <c:v>99.428941943153262</c:v>
                </c:pt>
                <c:pt idx="21">
                  <c:v>87.17769424965374</c:v>
                </c:pt>
                <c:pt idx="22">
                  <c:v>85.382308266949011</c:v>
                </c:pt>
                <c:pt idx="23">
                  <c:v>90.30941149879726</c:v>
                </c:pt>
                <c:pt idx="24">
                  <c:v>107.3579236925997</c:v>
                </c:pt>
                <c:pt idx="25">
                  <c:v>97.099400585900398</c:v>
                </c:pt>
                <c:pt idx="26">
                  <c:v>77.294428565888367</c:v>
                </c:pt>
                <c:pt idx="27">
                  <c:v>64.63138175406489</c:v>
                </c:pt>
                <c:pt idx="28">
                  <c:v>94.520967487185501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</c:v>
                </c:pt>
                <c:pt idx="1">
                  <c:v>155.61093638200001</c:v>
                </c:pt>
                <c:pt idx="2">
                  <c:v>393.06841432099998</c:v>
                </c:pt>
                <c:pt idx="3">
                  <c:v>535.15626675500005</c:v>
                </c:pt>
                <c:pt idx="4">
                  <c:v>576.42170401199996</c:v>
                </c:pt>
                <c:pt idx="5">
                  <c:v>537.81698952500005</c:v>
                </c:pt>
                <c:pt idx="6">
                  <c:v>369.64516995000002</c:v>
                </c:pt>
                <c:pt idx="7">
                  <c:v>639.108802502</c:v>
                </c:pt>
                <c:pt idx="8">
                  <c:v>331.80011763900001</c:v>
                </c:pt>
                <c:pt idx="9">
                  <c:v>1048.0205883000001</c:v>
                </c:pt>
                <c:pt idx="10">
                  <c:v>413.50171699499998</c:v>
                </c:pt>
                <c:pt idx="11">
                  <c:v>770.21160634399996</c:v>
                </c:pt>
                <c:pt idx="12">
                  <c:v>398.03976754600001</c:v>
                </c:pt>
                <c:pt idx="13">
                  <c:v>481.44879770300003</c:v>
                </c:pt>
                <c:pt idx="14">
                  <c:v>844.45734562600001</c:v>
                </c:pt>
                <c:pt idx="15">
                  <c:v>211.20944412200001</c:v>
                </c:pt>
                <c:pt idx="16">
                  <c:v>458.563333473</c:v>
                </c:pt>
                <c:pt idx="17">
                  <c:v>216.26027855500001</c:v>
                </c:pt>
                <c:pt idx="18">
                  <c:v>290.03123443599998</c:v>
                </c:pt>
                <c:pt idx="19">
                  <c:v>589.950703621</c:v>
                </c:pt>
                <c:pt idx="20">
                  <c:v>371.37960067199998</c:v>
                </c:pt>
                <c:pt idx="21">
                  <c:v>400.09330617500001</c:v>
                </c:pt>
                <c:pt idx="22">
                  <c:v>846.53447207299996</c:v>
                </c:pt>
                <c:pt idx="23">
                  <c:v>7409.6476849399996</c:v>
                </c:pt>
                <c:pt idx="24">
                  <c:v>271.72340827900001</c:v>
                </c:pt>
                <c:pt idx="25">
                  <c:v>517.16976608300001</c:v>
                </c:pt>
                <c:pt idx="26">
                  <c:v>222.87341477300001</c:v>
                </c:pt>
                <c:pt idx="27">
                  <c:v>268.409922714</c:v>
                </c:pt>
                <c:pt idx="28">
                  <c:v>135.84146697700001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12.3412858947</c:v>
                </c:pt>
                <c:pt idx="1">
                  <c:v>95.450457005499999</c:v>
                </c:pt>
                <c:pt idx="2">
                  <c:v>341.32486244299997</c:v>
                </c:pt>
                <c:pt idx="3">
                  <c:v>174.14881635200001</c:v>
                </c:pt>
                <c:pt idx="4">
                  <c:v>364.342004739</c:v>
                </c:pt>
                <c:pt idx="5">
                  <c:v>824.74966494199998</c:v>
                </c:pt>
                <c:pt idx="6">
                  <c:v>1048.8942772</c:v>
                </c:pt>
                <c:pt idx="7">
                  <c:v>811.254648245</c:v>
                </c:pt>
                <c:pt idx="8">
                  <c:v>348.90684344200002</c:v>
                </c:pt>
                <c:pt idx="9">
                  <c:v>388.09881180399998</c:v>
                </c:pt>
                <c:pt idx="10">
                  <c:v>264.762711411</c:v>
                </c:pt>
                <c:pt idx="11">
                  <c:v>812.65958138999997</c:v>
                </c:pt>
                <c:pt idx="12">
                  <c:v>176.09342137499999</c:v>
                </c:pt>
                <c:pt idx="13">
                  <c:v>303.93423104300001</c:v>
                </c:pt>
                <c:pt idx="14">
                  <c:v>319.44565297999998</c:v>
                </c:pt>
                <c:pt idx="15">
                  <c:v>719.66651679999995</c:v>
                </c:pt>
                <c:pt idx="16">
                  <c:v>313.61103900900002</c:v>
                </c:pt>
                <c:pt idx="17">
                  <c:v>214.85407491800001</c:v>
                </c:pt>
                <c:pt idx="18">
                  <c:v>308.064508133</c:v>
                </c:pt>
                <c:pt idx="19">
                  <c:v>643.38118509100002</c:v>
                </c:pt>
                <c:pt idx="20">
                  <c:v>268.017221011</c:v>
                </c:pt>
                <c:pt idx="21">
                  <c:v>439.36972053199997</c:v>
                </c:pt>
                <c:pt idx="22">
                  <c:v>3519.3414188100001</c:v>
                </c:pt>
                <c:pt idx="23">
                  <c:v>235.94247039800001</c:v>
                </c:pt>
                <c:pt idx="24">
                  <c:v>764.68619995100005</c:v>
                </c:pt>
                <c:pt idx="25">
                  <c:v>1578.2413767200001</c:v>
                </c:pt>
                <c:pt idx="26">
                  <c:v>209.41235777</c:v>
                </c:pt>
                <c:pt idx="27">
                  <c:v>205.19079616499999</c:v>
                </c:pt>
                <c:pt idx="28">
                  <c:v>212.727070075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E73" zoomScale="70" zoomScaleNormal="70" workbookViewId="0">
      <selection activeCell="AD88" sqref="AD88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</row>
    <row r="6" spans="2:51" x14ac:dyDescent="0.25">
      <c r="F6" t="s">
        <v>39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7">
        <v>1</v>
      </c>
      <c r="N8" s="22"/>
      <c r="O8" s="23">
        <f>100*SQRT(AVERAGE(O11:O39))/$AJ$8</f>
        <v>4.6166859211817126</v>
      </c>
      <c r="P8" s="23">
        <f>MAX(P11:P39) - MIN(P11:P39)</f>
        <v>54</v>
      </c>
      <c r="Q8" s="24"/>
      <c r="AE8" s="22"/>
      <c r="AF8" s="23">
        <f>100*SQRT(AVERAGE(AF11:AF39))/$AJ$8</f>
        <v>4.5278115267129504</v>
      </c>
      <c r="AG8" s="23">
        <f>MAX(AG11:AG39) - MIN(AG11:AG39)</f>
        <v>54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/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452</v>
      </c>
      <c r="F11" s="11">
        <v>226</v>
      </c>
      <c r="G11" s="11">
        <v>0.22600000000000001</v>
      </c>
      <c r="H11" s="11">
        <v>0</v>
      </c>
      <c r="I11" s="11">
        <v>0.62111490964899996</v>
      </c>
      <c r="J11" s="11">
        <v>7.9703904636799994E-2</v>
      </c>
      <c r="K11" s="11">
        <v>0.13610114910400001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60</v>
      </c>
      <c r="T11" s="1"/>
      <c r="U11" s="11">
        <v>1</v>
      </c>
      <c r="V11" s="11">
        <v>452</v>
      </c>
      <c r="W11" s="11">
        <v>226</v>
      </c>
      <c r="X11" s="11">
        <v>0.22600000000000001</v>
      </c>
      <c r="Y11" s="11">
        <v>0</v>
      </c>
      <c r="Z11" s="11">
        <v>0.55191951990099997</v>
      </c>
      <c r="AA11" s="11">
        <v>5.7991847477000001E-2</v>
      </c>
      <c r="AB11" s="11">
        <v>0.10588643853099999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12" t="s">
        <v>60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50</v>
      </c>
      <c r="F12" s="11">
        <v>25</v>
      </c>
      <c r="G12" s="11">
        <v>2.5000000000000001E-2</v>
      </c>
      <c r="H12" s="11">
        <v>0.601189434528</v>
      </c>
      <c r="I12" s="11">
        <v>1.0501923561099999</v>
      </c>
      <c r="J12" s="11">
        <v>0.94790104985199997</v>
      </c>
      <c r="K12" s="11">
        <v>0.102074462021</v>
      </c>
      <c r="L12" s="12" t="s">
        <v>36</v>
      </c>
      <c r="M12">
        <f t="shared" si="1"/>
        <v>0.94790104985199997</v>
      </c>
      <c r="N12">
        <f t="shared" ref="N12:N39" si="5">IF(L12="Y",K12*$J$8,#N/A)</f>
        <v>0.102074462021</v>
      </c>
      <c r="O12">
        <f t="shared" ref="O12:O39" si="6">IF(L12="Y",(M12-$AJ12)^2,"")</f>
        <v>2.3134090636123827E-2</v>
      </c>
      <c r="P12">
        <f t="shared" ref="P12:P39" si="7">IF(L12="Y",$C12,"")</f>
        <v>-26</v>
      </c>
      <c r="Q12" s="12" t="s">
        <v>36</v>
      </c>
      <c r="T12" s="1"/>
      <c r="U12" s="11">
        <v>2</v>
      </c>
      <c r="V12" s="11">
        <v>50</v>
      </c>
      <c r="W12" s="11">
        <v>25</v>
      </c>
      <c r="X12" s="11">
        <v>2.5000000000000001E-2</v>
      </c>
      <c r="Y12" s="11">
        <v>0.39611670374899999</v>
      </c>
      <c r="Z12" s="11">
        <v>1.05346059799</v>
      </c>
      <c r="AA12" s="11">
        <v>0.95415470302100003</v>
      </c>
      <c r="AB12" s="11">
        <v>0.126211888021</v>
      </c>
      <c r="AC12" s="12" t="s">
        <v>36</v>
      </c>
      <c r="AD12">
        <f t="shared" ref="AD12:AD39" si="8">IF(AC12="Y",AA12*$J$8,#N/A)</f>
        <v>0.95415470302100003</v>
      </c>
      <c r="AE12">
        <f t="shared" ref="AE12:AE39" si="9">IF(AC12="Y",AB12*$J$8,#N/A)</f>
        <v>0.126211888021</v>
      </c>
      <c r="AF12">
        <f t="shared" ref="AF12:AF39" si="10">IF(AC12="Y",(AD12-$AJ12)^2,"")</f>
        <v>2.1270850650892726E-2</v>
      </c>
      <c r="AG12">
        <f t="shared" ref="AG12:AG39" si="11">IF(AC12="Y",$C12,"")</f>
        <v>-26</v>
      </c>
      <c r="AH12" s="12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0.92888462543500006</v>
      </c>
      <c r="I13" s="11">
        <v>1.0258098840700001</v>
      </c>
      <c r="J13" s="11">
        <v>0.993745348774</v>
      </c>
      <c r="K13" s="11">
        <v>2.24628105901E-2</v>
      </c>
      <c r="L13" s="12" t="s">
        <v>36</v>
      </c>
      <c r="M13">
        <f t="shared" si="1"/>
        <v>0.993745348774</v>
      </c>
      <c r="N13">
        <f t="shared" si="5"/>
        <v>2.24628105901E-2</v>
      </c>
      <c r="O13">
        <f t="shared" si="6"/>
        <v>1.1290050907158922E-2</v>
      </c>
      <c r="P13">
        <f t="shared" si="7"/>
        <v>-24</v>
      </c>
      <c r="Q13" s="12" t="s">
        <v>36</v>
      </c>
      <c r="T13" s="1"/>
      <c r="U13" s="11">
        <v>3</v>
      </c>
      <c r="V13" s="11">
        <v>52</v>
      </c>
      <c r="W13" s="11">
        <v>26</v>
      </c>
      <c r="X13" s="11">
        <v>2.5999999999999999E-2</v>
      </c>
      <c r="Y13" s="11">
        <v>0.927050411701</v>
      </c>
      <c r="Z13" s="11">
        <v>1.02182221413</v>
      </c>
      <c r="AA13" s="11">
        <v>0.99575029084300004</v>
      </c>
      <c r="AB13" s="11">
        <v>2.1674018179199998E-2</v>
      </c>
      <c r="AC13" s="12" t="s">
        <v>36</v>
      </c>
      <c r="AD13">
        <f t="shared" si="8"/>
        <v>0.99575029084300004</v>
      </c>
      <c r="AE13">
        <f t="shared" si="9"/>
        <v>2.1674018179199998E-2</v>
      </c>
      <c r="AF13">
        <f t="shared" si="10"/>
        <v>1.0868001859319099E-2</v>
      </c>
      <c r="AG13">
        <f t="shared" si="11"/>
        <v>-24</v>
      </c>
      <c r="AH13" s="12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51</v>
      </c>
      <c r="F14" s="11">
        <v>25.5</v>
      </c>
      <c r="G14" s="11">
        <v>2.5499999999999998E-2</v>
      </c>
      <c r="H14" s="11">
        <v>1.0105174779899999</v>
      </c>
      <c r="I14" s="11">
        <v>1.05533802509</v>
      </c>
      <c r="J14" s="11">
        <v>1.0349244229900001</v>
      </c>
      <c r="K14" s="11">
        <v>1.0195483009899999E-2</v>
      </c>
      <c r="L14" s="12" t="s">
        <v>36</v>
      </c>
      <c r="M14">
        <f t="shared" si="1"/>
        <v>1.0349244229900001</v>
      </c>
      <c r="N14">
        <f t="shared" si="5"/>
        <v>1.0195483009899999E-2</v>
      </c>
      <c r="O14">
        <f t="shared" si="6"/>
        <v>4.2348307231844405E-3</v>
      </c>
      <c r="P14">
        <f t="shared" si="7"/>
        <v>-22</v>
      </c>
      <c r="Q14" s="12" t="s">
        <v>36</v>
      </c>
      <c r="T14" s="1"/>
      <c r="U14" s="11">
        <v>4</v>
      </c>
      <c r="V14" s="11">
        <v>51</v>
      </c>
      <c r="W14" s="11">
        <v>25.5</v>
      </c>
      <c r="X14" s="11">
        <v>2.5499999999999998E-2</v>
      </c>
      <c r="Y14" s="11">
        <v>1.01422023773</v>
      </c>
      <c r="Z14" s="11">
        <v>1.0480853319200001</v>
      </c>
      <c r="AA14" s="11">
        <v>1.0325475603900001</v>
      </c>
      <c r="AB14" s="11">
        <v>7.7102323929599996E-3</v>
      </c>
      <c r="AC14" s="12" t="s">
        <v>36</v>
      </c>
      <c r="AD14">
        <f t="shared" si="8"/>
        <v>1.0325475603900001</v>
      </c>
      <c r="AE14">
        <f t="shared" si="9"/>
        <v>7.7102323929599996E-3</v>
      </c>
      <c r="AF14">
        <f t="shared" si="10"/>
        <v>4.5498316093407001E-3</v>
      </c>
      <c r="AG14">
        <f t="shared" si="11"/>
        <v>-22</v>
      </c>
      <c r="AH14" s="12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51</v>
      </c>
      <c r="F15" s="11">
        <v>25.5</v>
      </c>
      <c r="G15" s="11">
        <v>2.5499999999999998E-2</v>
      </c>
      <c r="H15" s="11">
        <v>1.03760242462</v>
      </c>
      <c r="I15" s="11">
        <v>1.0640091896099999</v>
      </c>
      <c r="J15" s="11">
        <v>1.0540037061700001</v>
      </c>
      <c r="K15" s="11">
        <v>5.8269989132499998E-3</v>
      </c>
      <c r="L15" s="12" t="s">
        <v>36</v>
      </c>
      <c r="M15">
        <f t="shared" si="1"/>
        <v>1.0540037061700001</v>
      </c>
      <c r="N15">
        <f t="shared" si="5"/>
        <v>5.8269989132499998E-3</v>
      </c>
      <c r="O15">
        <f t="shared" si="6"/>
        <v>2.1156590460956991E-3</v>
      </c>
      <c r="P15">
        <f t="shared" si="7"/>
        <v>-20</v>
      </c>
      <c r="Q15" s="12" t="s">
        <v>36</v>
      </c>
      <c r="T15" s="1"/>
      <c r="U15" s="11">
        <v>5</v>
      </c>
      <c r="V15" s="11">
        <v>51</v>
      </c>
      <c r="W15" s="11">
        <v>25.5</v>
      </c>
      <c r="X15" s="11">
        <v>2.5499999999999998E-2</v>
      </c>
      <c r="Y15" s="11">
        <v>1.0410820245700001</v>
      </c>
      <c r="Z15" s="11">
        <v>1.06940448284</v>
      </c>
      <c r="AA15" s="11">
        <v>1.05402545602</v>
      </c>
      <c r="AB15" s="11">
        <v>5.2074011152400002E-3</v>
      </c>
      <c r="AC15" s="12" t="s">
        <v>36</v>
      </c>
      <c r="AD15">
        <f t="shared" si="8"/>
        <v>1.05402545602</v>
      </c>
      <c r="AE15">
        <f t="shared" si="9"/>
        <v>5.2074011152400002E-3</v>
      </c>
      <c r="AF15">
        <f t="shared" si="10"/>
        <v>2.113658694168965E-3</v>
      </c>
      <c r="AG15">
        <f t="shared" si="11"/>
        <v>-20</v>
      </c>
      <c r="AH15" s="12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51</v>
      </c>
      <c r="F16" s="11">
        <v>25.5</v>
      </c>
      <c r="G16" s="11">
        <v>2.5499999999999998E-2</v>
      </c>
      <c r="H16" s="11">
        <v>1.05195641518</v>
      </c>
      <c r="I16" s="11">
        <v>1.0868828296699999</v>
      </c>
      <c r="J16" s="11">
        <v>1.07170218814</v>
      </c>
      <c r="K16" s="11">
        <v>8.9157180912500002E-3</v>
      </c>
      <c r="L16" s="12" t="s">
        <v>36</v>
      </c>
      <c r="M16">
        <f t="shared" si="1"/>
        <v>1.07170218814</v>
      </c>
      <c r="N16">
        <f t="shared" si="5"/>
        <v>8.9157180912500002E-3</v>
      </c>
      <c r="O16">
        <f t="shared" si="6"/>
        <v>8.0076615606396412E-4</v>
      </c>
      <c r="P16">
        <f t="shared" si="7"/>
        <v>-18</v>
      </c>
      <c r="Q16" s="12" t="s">
        <v>36</v>
      </c>
      <c r="T16" s="1"/>
      <c r="U16" s="11">
        <v>6</v>
      </c>
      <c r="V16" s="11">
        <v>51</v>
      </c>
      <c r="W16" s="11">
        <v>25.5</v>
      </c>
      <c r="X16" s="11">
        <v>2.5499999999999998E-2</v>
      </c>
      <c r="Y16" s="11">
        <v>1.0580563545199999</v>
      </c>
      <c r="Z16" s="11">
        <v>1.0932083129900001</v>
      </c>
      <c r="AA16" s="11">
        <v>1.0717238304700001</v>
      </c>
      <c r="AB16" s="11">
        <v>6.5014090423199996E-3</v>
      </c>
      <c r="AC16" s="12" t="s">
        <v>36</v>
      </c>
      <c r="AD16">
        <f t="shared" si="8"/>
        <v>1.0717238304700001</v>
      </c>
      <c r="AE16">
        <f t="shared" si="9"/>
        <v>6.5014090423199996E-3</v>
      </c>
      <c r="AF16">
        <f t="shared" si="10"/>
        <v>7.9954176328930076E-4</v>
      </c>
      <c r="AG16">
        <f t="shared" si="11"/>
        <v>-18</v>
      </c>
      <c r="AH16" s="12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1.0691441297499999</v>
      </c>
      <c r="I17" s="11">
        <v>1.1073435545000001</v>
      </c>
      <c r="J17" s="11">
        <v>1.0853787123</v>
      </c>
      <c r="K17" s="11">
        <v>8.1514600759599997E-3</v>
      </c>
      <c r="L17" s="12" t="s">
        <v>36</v>
      </c>
      <c r="M17">
        <f t="shared" si="1"/>
        <v>1.0853787123</v>
      </c>
      <c r="N17">
        <f t="shared" si="5"/>
        <v>8.1514600759599997E-3</v>
      </c>
      <c r="O17">
        <f t="shared" si="6"/>
        <v>2.1378205400617248E-4</v>
      </c>
      <c r="P17">
        <f t="shared" si="7"/>
        <v>-16</v>
      </c>
      <c r="Q17" s="12" t="s">
        <v>36</v>
      </c>
      <c r="T17" s="1"/>
      <c r="U17" s="11">
        <v>7</v>
      </c>
      <c r="V17" s="11">
        <v>51</v>
      </c>
      <c r="W17" s="11">
        <v>25.5</v>
      </c>
      <c r="X17" s="11">
        <v>2.5499999999999998E-2</v>
      </c>
      <c r="Y17" s="11">
        <v>1.06929624081</v>
      </c>
      <c r="Z17" s="11">
        <v>1.0978115797000001</v>
      </c>
      <c r="AA17" s="11">
        <v>1.0851297682400001</v>
      </c>
      <c r="AB17" s="11">
        <v>6.3923492024899999E-3</v>
      </c>
      <c r="AC17" s="12" t="s">
        <v>36</v>
      </c>
      <c r="AD17">
        <f t="shared" si="8"/>
        <v>1.0851297682400001</v>
      </c>
      <c r="AE17">
        <f t="shared" si="9"/>
        <v>6.3923492024899999E-3</v>
      </c>
      <c r="AF17">
        <f t="shared" si="10"/>
        <v>2.2112379259611327E-4</v>
      </c>
      <c r="AG17">
        <f t="shared" si="11"/>
        <v>-16</v>
      </c>
      <c r="AH17" s="12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52</v>
      </c>
      <c r="F18" s="11">
        <v>26</v>
      </c>
      <c r="G18" s="11">
        <v>2.5999999999999999E-2</v>
      </c>
      <c r="H18" s="11">
        <v>1.07978022099</v>
      </c>
      <c r="I18" s="11">
        <v>1.1102694273</v>
      </c>
      <c r="J18" s="11">
        <v>1.09655816968</v>
      </c>
      <c r="K18" s="11">
        <v>7.3250863727499999E-3</v>
      </c>
      <c r="L18" s="12" t="s">
        <v>36</v>
      </c>
      <c r="M18">
        <f t="shared" si="1"/>
        <v>1.09655816968</v>
      </c>
      <c r="N18">
        <f t="shared" si="5"/>
        <v>7.3250863727499999E-3</v>
      </c>
      <c r="O18">
        <f t="shared" si="6"/>
        <v>1.1846195951672104E-5</v>
      </c>
      <c r="P18">
        <f t="shared" si="7"/>
        <v>-14</v>
      </c>
      <c r="Q18" s="12" t="s">
        <v>36</v>
      </c>
      <c r="T18" s="1"/>
      <c r="U18" s="11">
        <v>8</v>
      </c>
      <c r="V18" s="11">
        <v>52</v>
      </c>
      <c r="W18" s="11">
        <v>26</v>
      </c>
      <c r="X18" s="11">
        <v>2.5999999999999999E-2</v>
      </c>
      <c r="Y18" s="11">
        <v>1.0854239463799999</v>
      </c>
      <c r="Z18" s="11">
        <v>1.1091381311399999</v>
      </c>
      <c r="AA18" s="11">
        <v>1.0953921102599999</v>
      </c>
      <c r="AB18" s="11">
        <v>5.2734456211199999E-3</v>
      </c>
      <c r="AC18" s="12" t="s">
        <v>36</v>
      </c>
      <c r="AD18">
        <f t="shared" si="8"/>
        <v>1.0953921102599999</v>
      </c>
      <c r="AE18">
        <f t="shared" si="9"/>
        <v>5.2734456211199999E-3</v>
      </c>
      <c r="AF18">
        <f t="shared" si="10"/>
        <v>2.1232647855998634E-5</v>
      </c>
      <c r="AG18">
        <f t="shared" si="11"/>
        <v>-14</v>
      </c>
      <c r="AH18" s="12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52</v>
      </c>
      <c r="F19" s="11">
        <v>26</v>
      </c>
      <c r="G19" s="11">
        <v>2.5999999999999999E-2</v>
      </c>
      <c r="H19" s="11">
        <v>1.09031224251</v>
      </c>
      <c r="I19" s="11">
        <v>1.1270297765699999</v>
      </c>
      <c r="J19" s="11">
        <v>1.10488960376</v>
      </c>
      <c r="K19" s="11">
        <v>7.0515822600399998E-3</v>
      </c>
      <c r="L19" s="12" t="s">
        <v>36</v>
      </c>
      <c r="M19">
        <f t="shared" si="1"/>
        <v>1.10488960376</v>
      </c>
      <c r="N19">
        <f t="shared" si="5"/>
        <v>7.0515822600399998E-3</v>
      </c>
      <c r="O19">
        <f t="shared" si="6"/>
        <v>2.390822492980532E-5</v>
      </c>
      <c r="P19">
        <f t="shared" si="7"/>
        <v>-12</v>
      </c>
      <c r="Q19" s="12" t="s">
        <v>36</v>
      </c>
      <c r="T19" s="1"/>
      <c r="U19" s="11">
        <v>9</v>
      </c>
      <c r="V19" s="11">
        <v>52</v>
      </c>
      <c r="W19" s="11">
        <v>26</v>
      </c>
      <c r="X19" s="11">
        <v>2.5999999999999999E-2</v>
      </c>
      <c r="Y19" s="11">
        <v>1.09012103081</v>
      </c>
      <c r="Z19" s="11">
        <v>1.1204470395999999</v>
      </c>
      <c r="AA19" s="11">
        <v>1.1066869153400001</v>
      </c>
      <c r="AB19" s="11">
        <v>6.60805884926E-3</v>
      </c>
      <c r="AC19" s="12" t="s">
        <v>36</v>
      </c>
      <c r="AD19">
        <f t="shared" si="8"/>
        <v>1.1066869153400001</v>
      </c>
      <c r="AE19">
        <f t="shared" si="9"/>
        <v>6.60805884926E-3</v>
      </c>
      <c r="AF19">
        <f t="shared" si="10"/>
        <v>4.4714836764327159E-5</v>
      </c>
      <c r="AG19">
        <f t="shared" si="11"/>
        <v>-12</v>
      </c>
      <c r="AH19" s="12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51</v>
      </c>
      <c r="F20" s="11">
        <v>25.5</v>
      </c>
      <c r="G20" s="11">
        <v>2.5499999999999998E-2</v>
      </c>
      <c r="H20" s="11">
        <v>1.0921559333799999</v>
      </c>
      <c r="I20" s="11">
        <v>1.1234520673799999</v>
      </c>
      <c r="J20" s="11">
        <v>1.1095520725400001</v>
      </c>
      <c r="K20" s="11">
        <v>6.9845481848900002E-3</v>
      </c>
      <c r="L20" s="12" t="s">
        <v>36</v>
      </c>
      <c r="M20">
        <f t="shared" si="1"/>
        <v>1.1095520725400001</v>
      </c>
      <c r="N20">
        <f t="shared" si="5"/>
        <v>6.9845481848900002E-3</v>
      </c>
      <c r="O20">
        <f t="shared" si="6"/>
        <v>9.1242089809422274E-5</v>
      </c>
      <c r="P20">
        <f t="shared" si="7"/>
        <v>-10</v>
      </c>
      <c r="Q20" s="12" t="s">
        <v>36</v>
      </c>
      <c r="T20" s="1"/>
      <c r="U20" s="11">
        <v>10</v>
      </c>
      <c r="V20" s="11">
        <v>51</v>
      </c>
      <c r="W20" s="11">
        <v>25.5</v>
      </c>
      <c r="X20" s="11">
        <v>2.5499999999999998E-2</v>
      </c>
      <c r="Y20" s="11">
        <v>1.0960060357999999</v>
      </c>
      <c r="Z20" s="11">
        <v>1.1294888258</v>
      </c>
      <c r="AA20" s="11">
        <v>1.11000213202</v>
      </c>
      <c r="AB20" s="11">
        <v>6.1440369553599997E-3</v>
      </c>
      <c r="AC20" s="12" t="s">
        <v>36</v>
      </c>
      <c r="AD20">
        <f t="shared" si="8"/>
        <v>1.11000213202</v>
      </c>
      <c r="AE20">
        <f t="shared" si="9"/>
        <v>6.1440369553599997E-3</v>
      </c>
      <c r="AF20">
        <f t="shared" si="10"/>
        <v>1.0004264494550704E-4</v>
      </c>
      <c r="AG20">
        <f t="shared" si="11"/>
        <v>-10</v>
      </c>
      <c r="AH20" s="12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1.09697628021</v>
      </c>
      <c r="I21" s="11">
        <v>1.1332521438600001</v>
      </c>
      <c r="J21" s="11">
        <v>1.1133201742200001</v>
      </c>
      <c r="K21" s="11">
        <v>7.18127613887E-3</v>
      </c>
      <c r="L21" s="12" t="s">
        <v>36</v>
      </c>
      <c r="M21">
        <f t="shared" si="1"/>
        <v>1.1133201742200001</v>
      </c>
      <c r="N21">
        <f t="shared" si="5"/>
        <v>7.18127613887E-3</v>
      </c>
      <c r="O21">
        <f t="shared" si="6"/>
        <v>1.7742704125115209E-4</v>
      </c>
      <c r="P21">
        <f t="shared" si="7"/>
        <v>-8</v>
      </c>
      <c r="Q21" s="12" t="s">
        <v>36</v>
      </c>
      <c r="T21" s="1"/>
      <c r="U21" s="11">
        <v>11</v>
      </c>
      <c r="V21" s="11">
        <v>50</v>
      </c>
      <c r="W21" s="11">
        <v>25</v>
      </c>
      <c r="X21" s="11">
        <v>2.5000000000000001E-2</v>
      </c>
      <c r="Y21" s="11">
        <v>1.10623455048</v>
      </c>
      <c r="Z21" s="11">
        <v>1.12550473213</v>
      </c>
      <c r="AA21" s="11">
        <v>1.11444751024</v>
      </c>
      <c r="AB21" s="11">
        <v>4.7719207189599998E-3</v>
      </c>
      <c r="AC21" s="12" t="s">
        <v>36</v>
      </c>
      <c r="AD21">
        <f t="shared" si="8"/>
        <v>1.11444751024</v>
      </c>
      <c r="AE21">
        <f t="shared" si="9"/>
        <v>4.7719207189599998E-3</v>
      </c>
      <c r="AF21">
        <f t="shared" si="10"/>
        <v>2.0873055213490213E-4</v>
      </c>
      <c r="AG21">
        <f t="shared" si="11"/>
        <v>-8</v>
      </c>
      <c r="AH21" s="12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51</v>
      </c>
      <c r="F22" s="11">
        <v>25.5</v>
      </c>
      <c r="G22" s="11">
        <v>2.5499999999999998E-2</v>
      </c>
      <c r="H22" s="11">
        <v>1.1032855510699999</v>
      </c>
      <c r="I22" s="11">
        <v>1.12930452824</v>
      </c>
      <c r="J22" s="11">
        <v>1.11819462683</v>
      </c>
      <c r="K22" s="11">
        <v>6.0185157646E-3</v>
      </c>
      <c r="L22" s="12" t="s">
        <v>36</v>
      </c>
      <c r="M22">
        <f t="shared" si="1"/>
        <v>1.11819462683</v>
      </c>
      <c r="N22">
        <f t="shared" si="5"/>
        <v>6.0185157646E-3</v>
      </c>
      <c r="O22">
        <f t="shared" si="6"/>
        <v>3.3104444548295398E-4</v>
      </c>
      <c r="P22">
        <f t="shared" si="7"/>
        <v>-6</v>
      </c>
      <c r="Q22" s="12" t="s">
        <v>36</v>
      </c>
      <c r="T22" s="1"/>
      <c r="U22" s="11">
        <v>12</v>
      </c>
      <c r="V22" s="11">
        <v>51</v>
      </c>
      <c r="W22" s="11">
        <v>25.5</v>
      </c>
      <c r="X22" s="11">
        <v>2.5499999999999998E-2</v>
      </c>
      <c r="Y22" s="11">
        <v>1.10476744175</v>
      </c>
      <c r="Z22" s="11">
        <v>1.1314138174099999</v>
      </c>
      <c r="AA22" s="11">
        <v>1.11536364228</v>
      </c>
      <c r="AB22" s="11">
        <v>5.1264438283500002E-3</v>
      </c>
      <c r="AC22" s="12" t="s">
        <v>36</v>
      </c>
      <c r="AD22">
        <f t="shared" si="8"/>
        <v>1.11536364228</v>
      </c>
      <c r="AE22">
        <f t="shared" si="9"/>
        <v>5.1264438283500002E-3</v>
      </c>
      <c r="AF22">
        <f t="shared" si="10"/>
        <v>2.3604150410779952E-4</v>
      </c>
      <c r="AG22">
        <f t="shared" si="11"/>
        <v>-6</v>
      </c>
      <c r="AH22" s="12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1.1082700490999999</v>
      </c>
      <c r="I23" s="11">
        <v>1.1320382356600001</v>
      </c>
      <c r="J23" s="11">
        <v>1.1196125161399999</v>
      </c>
      <c r="K23" s="11">
        <v>5.5263506796700002E-3</v>
      </c>
      <c r="L23" s="12" t="s">
        <v>36</v>
      </c>
      <c r="M23">
        <f t="shared" si="1"/>
        <v>1.1196125161399999</v>
      </c>
      <c r="N23">
        <f t="shared" si="5"/>
        <v>5.5263506796700002E-3</v>
      </c>
      <c r="O23">
        <f t="shared" si="6"/>
        <v>3.846507893417532E-4</v>
      </c>
      <c r="P23">
        <f t="shared" si="7"/>
        <v>-4</v>
      </c>
      <c r="Q23" s="12" t="s">
        <v>36</v>
      </c>
      <c r="T23" s="1"/>
      <c r="U23" s="11">
        <v>13</v>
      </c>
      <c r="V23" s="11">
        <v>51</v>
      </c>
      <c r="W23" s="11">
        <v>25.5</v>
      </c>
      <c r="X23" s="11">
        <v>2.5499999999999998E-2</v>
      </c>
      <c r="Y23" s="11">
        <v>1.1068334579500001</v>
      </c>
      <c r="Z23" s="11">
        <v>1.1342755556099999</v>
      </c>
      <c r="AA23" s="11">
        <v>1.1221615566900001</v>
      </c>
      <c r="AB23" s="11">
        <v>6.4774738909899997E-3</v>
      </c>
      <c r="AC23" s="12" t="s">
        <v>36</v>
      </c>
      <c r="AD23">
        <f t="shared" si="8"/>
        <v>1.1221615566900001</v>
      </c>
      <c r="AE23">
        <f t="shared" si="9"/>
        <v>6.4774738909899997E-3</v>
      </c>
      <c r="AF23">
        <f t="shared" si="10"/>
        <v>4.911345949240825E-4</v>
      </c>
      <c r="AG23">
        <f t="shared" si="11"/>
        <v>-4</v>
      </c>
      <c r="AH23" s="12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48</v>
      </c>
      <c r="F24" s="11">
        <v>24</v>
      </c>
      <c r="G24" s="11">
        <v>2.4E-2</v>
      </c>
      <c r="H24" s="11">
        <v>1.1061922311800001</v>
      </c>
      <c r="I24" s="11">
        <v>1.13710844517</v>
      </c>
      <c r="J24" s="11">
        <v>1.12317110846</v>
      </c>
      <c r="K24" s="11">
        <v>6.4649216001199999E-3</v>
      </c>
      <c r="L24" s="12" t="s">
        <v>36</v>
      </c>
      <c r="M24">
        <f t="shared" si="1"/>
        <v>1.12317110846</v>
      </c>
      <c r="N24">
        <f t="shared" si="5"/>
        <v>6.4649216001199999E-3</v>
      </c>
      <c r="O24">
        <f t="shared" si="6"/>
        <v>5.3690026726507995E-4</v>
      </c>
      <c r="P24">
        <f t="shared" si="7"/>
        <v>-2</v>
      </c>
      <c r="Q24" s="12" t="s">
        <v>36</v>
      </c>
      <c r="T24" s="1"/>
      <c r="U24" s="11">
        <v>14</v>
      </c>
      <c r="V24" s="11">
        <v>48</v>
      </c>
      <c r="W24" s="11">
        <v>24</v>
      </c>
      <c r="X24" s="11">
        <v>2.4E-2</v>
      </c>
      <c r="Y24" s="11">
        <v>1.1096544265699999</v>
      </c>
      <c r="Z24" s="11">
        <v>1.13720083237</v>
      </c>
      <c r="AA24" s="11">
        <v>1.1238161250900001</v>
      </c>
      <c r="AB24" s="11">
        <v>6.4516059263299997E-3</v>
      </c>
      <c r="AC24" s="12" t="s">
        <v>36</v>
      </c>
      <c r="AD24">
        <f t="shared" si="8"/>
        <v>1.1238161250900001</v>
      </c>
      <c r="AE24">
        <f t="shared" si="9"/>
        <v>6.4516059263299997E-3</v>
      </c>
      <c r="AF24">
        <f t="shared" si="10"/>
        <v>5.6720781430252625E-4</v>
      </c>
      <c r="AG24">
        <f t="shared" si="11"/>
        <v>-2</v>
      </c>
      <c r="AH24" s="12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51</v>
      </c>
      <c r="F25" s="11">
        <v>25.5</v>
      </c>
      <c r="G25" s="11">
        <v>2.5499999999999998E-2</v>
      </c>
      <c r="H25" s="11">
        <v>1.1028940677600001</v>
      </c>
      <c r="I25" s="11">
        <v>1.1344152689</v>
      </c>
      <c r="J25" s="11">
        <v>1.12246428284</v>
      </c>
      <c r="K25" s="11">
        <v>6.0429141762700003E-3</v>
      </c>
      <c r="L25" s="12" t="s">
        <v>36</v>
      </c>
      <c r="M25">
        <f t="shared" si="1"/>
        <v>1.12246428284</v>
      </c>
      <c r="N25">
        <f t="shared" si="5"/>
        <v>6.0429141762700003E-3</v>
      </c>
      <c r="O25">
        <f t="shared" si="6"/>
        <v>5.0464400351551422E-4</v>
      </c>
      <c r="P25">
        <f t="shared" si="7"/>
        <v>0</v>
      </c>
      <c r="Q25" s="12" t="s">
        <v>36</v>
      </c>
      <c r="T25" s="1"/>
      <c r="U25" s="11">
        <v>15</v>
      </c>
      <c r="V25" s="11">
        <v>51</v>
      </c>
      <c r="W25" s="11">
        <v>25.5</v>
      </c>
      <c r="X25" s="11">
        <v>2.5499999999999998E-2</v>
      </c>
      <c r="Y25" s="11">
        <v>1.11235940456</v>
      </c>
      <c r="Z25" s="11">
        <v>1.1398730278</v>
      </c>
      <c r="AA25" s="11">
        <v>1.1239180775199999</v>
      </c>
      <c r="AB25" s="11">
        <v>6.6418081465000004E-3</v>
      </c>
      <c r="AC25" s="12" t="s">
        <v>36</v>
      </c>
      <c r="AD25">
        <f t="shared" si="8"/>
        <v>1.1239180775199999</v>
      </c>
      <c r="AE25">
        <f t="shared" si="9"/>
        <v>6.6418081465000004E-3</v>
      </c>
      <c r="AF25">
        <f t="shared" si="10"/>
        <v>5.7207443225272255E-4</v>
      </c>
      <c r="AG25">
        <f t="shared" si="11"/>
        <v>0</v>
      </c>
      <c r="AH25" s="12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50</v>
      </c>
      <c r="F26" s="11">
        <v>25</v>
      </c>
      <c r="G26" s="11">
        <v>2.5000000000000001E-2</v>
      </c>
      <c r="H26" s="11">
        <v>1.1114161014599999</v>
      </c>
      <c r="I26" s="11">
        <v>1.1448516845700001</v>
      </c>
      <c r="J26" s="11">
        <v>1.1263536405600001</v>
      </c>
      <c r="K26" s="11">
        <v>7.6970218872299996E-3</v>
      </c>
      <c r="L26" s="12" t="s">
        <v>36</v>
      </c>
      <c r="M26">
        <f t="shared" si="1"/>
        <v>1.1263536405600001</v>
      </c>
      <c r="N26">
        <f t="shared" si="5"/>
        <v>7.6970218872299996E-3</v>
      </c>
      <c r="O26">
        <f t="shared" si="6"/>
        <v>6.9451437076567719E-4</v>
      </c>
      <c r="P26">
        <f t="shared" si="7"/>
        <v>2</v>
      </c>
      <c r="Q26" s="12" t="s">
        <v>36</v>
      </c>
      <c r="T26" s="1"/>
      <c r="U26" s="11">
        <v>16</v>
      </c>
      <c r="V26" s="11">
        <v>50</v>
      </c>
      <c r="W26" s="11">
        <v>25</v>
      </c>
      <c r="X26" s="11">
        <v>2.5000000000000001E-2</v>
      </c>
      <c r="Y26" s="11">
        <v>1.11208939552</v>
      </c>
      <c r="Z26" s="11">
        <v>1.14209806919</v>
      </c>
      <c r="AA26" s="11">
        <v>1.12436670303</v>
      </c>
      <c r="AB26" s="11">
        <v>6.8730072802200004E-3</v>
      </c>
      <c r="AC26" s="12" t="s">
        <v>36</v>
      </c>
      <c r="AD26">
        <f t="shared" si="8"/>
        <v>1.12436670303</v>
      </c>
      <c r="AE26">
        <f t="shared" si="9"/>
        <v>6.8730072802200004E-3</v>
      </c>
      <c r="AF26">
        <f t="shared" si="10"/>
        <v>5.937362165522054E-4</v>
      </c>
      <c r="AG26">
        <f t="shared" si="11"/>
        <v>2</v>
      </c>
      <c r="AH26" s="12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1.10667192936</v>
      </c>
      <c r="I27" s="11">
        <v>1.14186012745</v>
      </c>
      <c r="J27" s="11">
        <v>1.12423469543</v>
      </c>
      <c r="K27" s="11">
        <v>8.5454745412399998E-3</v>
      </c>
      <c r="L27" s="12" t="s">
        <v>36</v>
      </c>
      <c r="M27">
        <f t="shared" si="1"/>
        <v>1.12423469543</v>
      </c>
      <c r="N27">
        <f t="shared" si="5"/>
        <v>8.5454745412399998E-3</v>
      </c>
      <c r="O27">
        <f t="shared" si="6"/>
        <v>5.873204625848579E-4</v>
      </c>
      <c r="P27">
        <f t="shared" si="7"/>
        <v>4</v>
      </c>
      <c r="Q27" s="12" t="s">
        <v>36</v>
      </c>
      <c r="T27" s="1"/>
      <c r="U27" s="11">
        <v>17</v>
      </c>
      <c r="V27" s="11">
        <v>50</v>
      </c>
      <c r="W27" s="11">
        <v>25</v>
      </c>
      <c r="X27" s="11">
        <v>2.5000000000000001E-2</v>
      </c>
      <c r="Y27" s="11">
        <v>1.1093244552599999</v>
      </c>
      <c r="Z27" s="11">
        <v>1.13488829136</v>
      </c>
      <c r="AA27" s="11">
        <v>1.12441280603</v>
      </c>
      <c r="AB27" s="11">
        <v>6.0496767082099997E-3</v>
      </c>
      <c r="AC27" s="12" t="s">
        <v>36</v>
      </c>
      <c r="AD27">
        <f t="shared" si="8"/>
        <v>1.12441280603</v>
      </c>
      <c r="AE27">
        <f t="shared" si="9"/>
        <v>6.0496767082099997E-3</v>
      </c>
      <c r="AF27">
        <f t="shared" si="10"/>
        <v>5.9598509825840222E-4</v>
      </c>
      <c r="AG27">
        <f t="shared" si="11"/>
        <v>4</v>
      </c>
      <c r="AH27" s="12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1.1119383573499999</v>
      </c>
      <c r="I28" s="11">
        <v>1.1382880210899999</v>
      </c>
      <c r="J28" s="11">
        <v>1.1243168940899999</v>
      </c>
      <c r="K28" s="11">
        <v>6.3529786244800003E-3</v>
      </c>
      <c r="L28" s="12" t="s">
        <v>36</v>
      </c>
      <c r="M28">
        <f t="shared" si="1"/>
        <v>1.1243168940899999</v>
      </c>
      <c r="N28">
        <f t="shared" si="5"/>
        <v>6.3529786244800003E-3</v>
      </c>
      <c r="O28">
        <f t="shared" si="6"/>
        <v>5.913113381842681E-4</v>
      </c>
      <c r="P28">
        <f t="shared" si="7"/>
        <v>6</v>
      </c>
      <c r="Q28" s="12" t="s">
        <v>36</v>
      </c>
      <c r="T28" s="1"/>
      <c r="U28" s="11">
        <v>18</v>
      </c>
      <c r="V28" s="11">
        <v>52</v>
      </c>
      <c r="W28" s="11">
        <v>26</v>
      </c>
      <c r="X28" s="11">
        <v>2.5999999999999999E-2</v>
      </c>
      <c r="Y28" s="11">
        <v>1.1031870842</v>
      </c>
      <c r="Z28" s="11">
        <v>1.13303458691</v>
      </c>
      <c r="AA28" s="11">
        <v>1.1202056682999999</v>
      </c>
      <c r="AB28" s="11">
        <v>6.6228915655999997E-3</v>
      </c>
      <c r="AC28" s="12" t="s">
        <v>36</v>
      </c>
      <c r="AD28">
        <f t="shared" si="8"/>
        <v>1.1202056682999999</v>
      </c>
      <c r="AE28">
        <f t="shared" si="9"/>
        <v>6.6228915655999997E-3</v>
      </c>
      <c r="AF28">
        <f t="shared" si="10"/>
        <v>4.0826903144961733E-4</v>
      </c>
      <c r="AG28">
        <f t="shared" si="11"/>
        <v>6</v>
      </c>
      <c r="AH28" s="12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25</v>
      </c>
      <c r="G29" s="11">
        <v>2.5000000000000001E-2</v>
      </c>
      <c r="H29" s="11">
        <v>1.1058319807100001</v>
      </c>
      <c r="I29" s="11">
        <v>1.1366106271700001</v>
      </c>
      <c r="J29" s="11">
        <v>1.1171725130100001</v>
      </c>
      <c r="K29" s="11">
        <v>6.3939546988700004E-3</v>
      </c>
      <c r="L29" s="12" t="s">
        <v>36</v>
      </c>
      <c r="M29">
        <f t="shared" si="1"/>
        <v>1.1171725130100001</v>
      </c>
      <c r="N29">
        <f t="shared" si="5"/>
        <v>6.3939546988700004E-3</v>
      </c>
      <c r="O29">
        <f t="shared" si="6"/>
        <v>2.9489520307861928E-4</v>
      </c>
      <c r="P29">
        <f t="shared" si="7"/>
        <v>8</v>
      </c>
      <c r="Q29" s="12" t="s">
        <v>36</v>
      </c>
      <c r="T29" s="1"/>
      <c r="U29" s="11">
        <v>19</v>
      </c>
      <c r="V29" s="11">
        <v>50</v>
      </c>
      <c r="W29" s="11">
        <v>25</v>
      </c>
      <c r="X29" s="11">
        <v>2.5000000000000001E-2</v>
      </c>
      <c r="Y29" s="11">
        <v>1.1028026342399999</v>
      </c>
      <c r="Z29" s="11">
        <v>1.1294658184099999</v>
      </c>
      <c r="AA29" s="11">
        <v>1.1170411872899999</v>
      </c>
      <c r="AB29" s="11">
        <v>6.2059142748000003E-3</v>
      </c>
      <c r="AC29" s="12" t="s">
        <v>36</v>
      </c>
      <c r="AD29">
        <f t="shared" si="8"/>
        <v>1.1170411872899999</v>
      </c>
      <c r="AE29">
        <f t="shared" si="9"/>
        <v>6.2059142748000003E-3</v>
      </c>
      <c r="AF29">
        <f t="shared" si="10"/>
        <v>2.9040206425285124E-4</v>
      </c>
      <c r="AG29">
        <f t="shared" si="11"/>
        <v>8</v>
      </c>
      <c r="AH29" s="12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52</v>
      </c>
      <c r="F30" s="11">
        <v>26</v>
      </c>
      <c r="G30" s="11">
        <v>2.5999999999999999E-2</v>
      </c>
      <c r="H30" s="11">
        <v>1.0993463993100001</v>
      </c>
      <c r="I30" s="11">
        <v>1.12747621536</v>
      </c>
      <c r="J30" s="11">
        <v>1.11537459951</v>
      </c>
      <c r="K30" s="11">
        <v>6.0741635153199998E-3</v>
      </c>
      <c r="L30" s="12" t="s">
        <v>36</v>
      </c>
      <c r="M30">
        <f t="shared" si="1"/>
        <v>1.11537459951</v>
      </c>
      <c r="N30">
        <f t="shared" si="5"/>
        <v>6.0741635153199998E-3</v>
      </c>
      <c r="O30">
        <f t="shared" si="6"/>
        <v>2.3637831009288806E-4</v>
      </c>
      <c r="P30">
        <f t="shared" si="7"/>
        <v>10</v>
      </c>
      <c r="Q30" s="12" t="s">
        <v>36</v>
      </c>
      <c r="T30" s="1"/>
      <c r="U30" s="11">
        <v>20</v>
      </c>
      <c r="V30" s="11">
        <v>52</v>
      </c>
      <c r="W30" s="11">
        <v>26</v>
      </c>
      <c r="X30" s="11">
        <v>2.5999999999999999E-2</v>
      </c>
      <c r="Y30" s="11">
        <v>1.1037437915799999</v>
      </c>
      <c r="Z30" s="11">
        <v>1.1361685991299999</v>
      </c>
      <c r="AA30" s="11">
        <v>1.1173970172000001</v>
      </c>
      <c r="AB30" s="11">
        <v>5.7555008938100002E-3</v>
      </c>
      <c r="AC30" s="12" t="s">
        <v>36</v>
      </c>
      <c r="AD30">
        <f t="shared" si="8"/>
        <v>1.1173970172000001</v>
      </c>
      <c r="AE30">
        <f t="shared" si="9"/>
        <v>5.7555008938100002E-3</v>
      </c>
      <c r="AF30">
        <f t="shared" si="10"/>
        <v>3.0265620745709501E-4</v>
      </c>
      <c r="AG30">
        <f t="shared" si="11"/>
        <v>10</v>
      </c>
      <c r="AH30" s="12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52</v>
      </c>
      <c r="F31" s="11">
        <v>26</v>
      </c>
      <c r="G31" s="11">
        <v>2.5999999999999999E-2</v>
      </c>
      <c r="H31" s="11">
        <v>1.0976762771599999</v>
      </c>
      <c r="I31" s="11">
        <v>1.1254088878599999</v>
      </c>
      <c r="J31" s="11">
        <v>1.10863872446</v>
      </c>
      <c r="K31" s="11">
        <v>5.6611626343499996E-3</v>
      </c>
      <c r="L31" s="12" t="s">
        <v>36</v>
      </c>
      <c r="M31">
        <f t="shared" si="1"/>
        <v>1.10863872446</v>
      </c>
      <c r="N31">
        <f t="shared" si="5"/>
        <v>5.6611626343499996E-3</v>
      </c>
      <c r="O31">
        <f t="shared" si="6"/>
        <v>7.4627560295800792E-5</v>
      </c>
      <c r="P31">
        <f t="shared" si="7"/>
        <v>12</v>
      </c>
      <c r="Q31" s="12" t="s">
        <v>36</v>
      </c>
      <c r="T31" s="1"/>
      <c r="U31" s="11">
        <v>21</v>
      </c>
      <c r="V31" s="11">
        <v>52</v>
      </c>
      <c r="W31" s="11">
        <v>26</v>
      </c>
      <c r="X31" s="11">
        <v>2.5999999999999999E-2</v>
      </c>
      <c r="Y31" s="11">
        <v>1.09924709797</v>
      </c>
      <c r="Z31" s="11">
        <v>1.1224269866900001</v>
      </c>
      <c r="AA31" s="11">
        <v>1.11143487692</v>
      </c>
      <c r="AB31" s="11">
        <v>5.6446109064899998E-3</v>
      </c>
      <c r="AC31" s="12" t="s">
        <v>36</v>
      </c>
      <c r="AD31">
        <f t="shared" si="8"/>
        <v>1.11143487692</v>
      </c>
      <c r="AE31">
        <f t="shared" si="9"/>
        <v>5.6446109064899998E-3</v>
      </c>
      <c r="AF31">
        <f t="shared" si="10"/>
        <v>1.3075641017554622E-4</v>
      </c>
      <c r="AG31">
        <f t="shared" si="11"/>
        <v>12</v>
      </c>
      <c r="AH31" s="12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52</v>
      </c>
      <c r="F32" s="11">
        <v>26</v>
      </c>
      <c r="G32" s="11">
        <v>2.5999999999999999E-2</v>
      </c>
      <c r="H32" s="11">
        <v>1.08959531784</v>
      </c>
      <c r="I32" s="11">
        <v>1.1185584068300001</v>
      </c>
      <c r="J32" s="11">
        <v>1.10280621281</v>
      </c>
      <c r="K32" s="11">
        <v>6.3471025724599998E-3</v>
      </c>
      <c r="L32" s="12" t="s">
        <v>36</v>
      </c>
      <c r="M32">
        <f t="shared" si="1"/>
        <v>1.10280621281</v>
      </c>
      <c r="N32">
        <f t="shared" si="5"/>
        <v>6.3471025724599998E-3</v>
      </c>
      <c r="O32">
        <f t="shared" si="6"/>
        <v>7.8748303350077072E-6</v>
      </c>
      <c r="P32">
        <f t="shared" si="7"/>
        <v>14</v>
      </c>
      <c r="Q32" s="12" t="s">
        <v>36</v>
      </c>
      <c r="T32" s="1"/>
      <c r="U32" s="11">
        <v>22</v>
      </c>
      <c r="V32" s="11">
        <v>52</v>
      </c>
      <c r="W32" s="11">
        <v>26</v>
      </c>
      <c r="X32" s="11">
        <v>2.5999999999999999E-2</v>
      </c>
      <c r="Y32" s="11">
        <v>1.08963525295</v>
      </c>
      <c r="Z32" s="11">
        <v>1.1284563541399999</v>
      </c>
      <c r="AA32" s="11">
        <v>1.10567478033</v>
      </c>
      <c r="AB32" s="11">
        <v>8.4396619833900007E-3</v>
      </c>
      <c r="AC32" s="12" t="s">
        <v>36</v>
      </c>
      <c r="AD32">
        <f t="shared" si="8"/>
        <v>1.10567478033</v>
      </c>
      <c r="AE32">
        <f t="shared" si="9"/>
        <v>8.4396619833900007E-3</v>
      </c>
      <c r="AF32">
        <f t="shared" si="10"/>
        <v>3.2203131793753851E-5</v>
      </c>
      <c r="AG32">
        <f t="shared" si="11"/>
        <v>14</v>
      </c>
      <c r="AH32" s="12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1.0773078203199999</v>
      </c>
      <c r="I33" s="11">
        <v>1.1051409244499999</v>
      </c>
      <c r="J33" s="11">
        <v>1.0934766460900001</v>
      </c>
      <c r="K33" s="11">
        <v>6.0714501672500002E-3</v>
      </c>
      <c r="L33" s="12" t="s">
        <v>36</v>
      </c>
      <c r="M33">
        <f t="shared" si="1"/>
        <v>1.0934766460900001</v>
      </c>
      <c r="N33">
        <f t="shared" si="5"/>
        <v>6.0714501672500002E-3</v>
      </c>
      <c r="O33">
        <f t="shared" si="6"/>
        <v>4.2554146235112669E-5</v>
      </c>
      <c r="P33">
        <f t="shared" si="7"/>
        <v>16</v>
      </c>
      <c r="Q33" s="12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1.0775555372200001</v>
      </c>
      <c r="Z33" s="11">
        <v>1.1078330278399999</v>
      </c>
      <c r="AA33" s="11">
        <v>1.09569643526</v>
      </c>
      <c r="AB33" s="11">
        <v>6.5926538179200004E-3</v>
      </c>
      <c r="AC33" s="12" t="s">
        <v>36</v>
      </c>
      <c r="AD33">
        <f t="shared" si="8"/>
        <v>1.09569643526</v>
      </c>
      <c r="AE33">
        <f t="shared" si="9"/>
        <v>6.5926538179200004E-3</v>
      </c>
      <c r="AF33">
        <f t="shared" si="10"/>
        <v>1.8520669471371639E-5</v>
      </c>
      <c r="AG33">
        <f t="shared" si="11"/>
        <v>16</v>
      </c>
      <c r="AH33" s="12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50</v>
      </c>
      <c r="F34" s="11">
        <v>25</v>
      </c>
      <c r="G34" s="11">
        <v>2.5000000000000001E-2</v>
      </c>
      <c r="H34" s="11">
        <v>1.0682190656699999</v>
      </c>
      <c r="I34" s="11">
        <v>1.09823036194</v>
      </c>
      <c r="J34" s="11">
        <v>1.0831046819700001</v>
      </c>
      <c r="K34" s="11">
        <v>6.9585858555399997E-3</v>
      </c>
      <c r="L34" s="12" t="s">
        <v>36</v>
      </c>
      <c r="M34">
        <f t="shared" si="1"/>
        <v>1.0831046819700001</v>
      </c>
      <c r="N34">
        <f t="shared" si="5"/>
        <v>6.9585858555399997E-3</v>
      </c>
      <c r="O34">
        <f t="shared" si="6"/>
        <v>2.8545177133484294E-4</v>
      </c>
      <c r="P34">
        <f t="shared" si="7"/>
        <v>18</v>
      </c>
      <c r="Q34" s="12" t="s">
        <v>36</v>
      </c>
      <c r="T34" s="1"/>
      <c r="U34" s="11">
        <v>24</v>
      </c>
      <c r="V34" s="11">
        <v>50</v>
      </c>
      <c r="W34" s="11">
        <v>25</v>
      </c>
      <c r="X34" s="11">
        <v>2.5000000000000001E-2</v>
      </c>
      <c r="Y34" s="11">
        <v>1.07070279121</v>
      </c>
      <c r="Z34" s="11">
        <v>1.09694623947</v>
      </c>
      <c r="AA34" s="11">
        <v>1.08387035847</v>
      </c>
      <c r="AB34" s="11">
        <v>6.1253754655100001E-3</v>
      </c>
      <c r="AC34" s="12" t="s">
        <v>36</v>
      </c>
      <c r="AD34">
        <f t="shared" si="8"/>
        <v>1.08387035847</v>
      </c>
      <c r="AE34">
        <f t="shared" si="9"/>
        <v>6.1253754655100001E-3</v>
      </c>
      <c r="AF34">
        <f t="shared" si="10"/>
        <v>2.6016533588630306E-4</v>
      </c>
      <c r="AG34">
        <f t="shared" si="11"/>
        <v>18</v>
      </c>
      <c r="AH34" s="12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50</v>
      </c>
      <c r="F35" s="11">
        <v>25</v>
      </c>
      <c r="G35" s="11">
        <v>2.5000000000000001E-2</v>
      </c>
      <c r="H35" s="11">
        <v>1.0623797178300001</v>
      </c>
      <c r="I35" s="11">
        <v>1.0847290754300001</v>
      </c>
      <c r="J35" s="11">
        <v>1.0715097069699999</v>
      </c>
      <c r="K35" s="11">
        <v>4.7187151325700002E-3</v>
      </c>
      <c r="L35" s="12" t="s">
        <v>36</v>
      </c>
      <c r="M35">
        <f t="shared" si="1"/>
        <v>1.0715097069699999</v>
      </c>
      <c r="N35">
        <f t="shared" si="5"/>
        <v>4.7187151325700002E-3</v>
      </c>
      <c r="O35">
        <f t="shared" si="6"/>
        <v>8.1169679693527622E-4</v>
      </c>
      <c r="P35">
        <f t="shared" si="7"/>
        <v>20</v>
      </c>
      <c r="Q35" s="12" t="s">
        <v>36</v>
      </c>
      <c r="T35" s="1"/>
      <c r="U35" s="11">
        <v>25</v>
      </c>
      <c r="V35" s="11">
        <v>50</v>
      </c>
      <c r="W35" s="11">
        <v>25</v>
      </c>
      <c r="X35" s="11">
        <v>2.5000000000000001E-2</v>
      </c>
      <c r="Y35" s="11">
        <v>1.05928993225</v>
      </c>
      <c r="Z35" s="11">
        <v>1.0932623148</v>
      </c>
      <c r="AA35" s="11">
        <v>1.07172326803</v>
      </c>
      <c r="AB35" s="11">
        <v>6.3287530695200003E-3</v>
      </c>
      <c r="AC35" s="12" t="s">
        <v>36</v>
      </c>
      <c r="AD35">
        <f t="shared" si="8"/>
        <v>1.07172326803</v>
      </c>
      <c r="AE35">
        <f t="shared" si="9"/>
        <v>6.3287530695200003E-3</v>
      </c>
      <c r="AF35">
        <f t="shared" si="10"/>
        <v>7.9957357090322772E-4</v>
      </c>
      <c r="AG35">
        <f t="shared" si="11"/>
        <v>20</v>
      </c>
      <c r="AH35" s="12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11">
        <v>1.03946125507</v>
      </c>
      <c r="I36" s="11">
        <v>1.07066619396</v>
      </c>
      <c r="J36" s="11">
        <v>1.0541933941799999</v>
      </c>
      <c r="K36" s="11">
        <v>7.41087943472E-3</v>
      </c>
      <c r="L36" s="12" t="s">
        <v>36</v>
      </c>
      <c r="M36">
        <f t="shared" si="1"/>
        <v>1.0541933941799999</v>
      </c>
      <c r="N36">
        <f t="shared" si="5"/>
        <v>7.41087943472E-3</v>
      </c>
      <c r="O36">
        <f t="shared" si="6"/>
        <v>2.0982451367488743E-3</v>
      </c>
      <c r="P36">
        <f t="shared" si="7"/>
        <v>22</v>
      </c>
      <c r="Q36" s="12" t="s">
        <v>36</v>
      </c>
      <c r="U36" s="11">
        <v>26</v>
      </c>
      <c r="V36" s="11">
        <v>50</v>
      </c>
      <c r="W36" s="11">
        <v>25</v>
      </c>
      <c r="X36" s="11">
        <v>2.5000000000000001E-2</v>
      </c>
      <c r="Y36" s="11">
        <v>1.0428955554999999</v>
      </c>
      <c r="Z36" s="11">
        <v>1.0700271129600001</v>
      </c>
      <c r="AA36" s="11">
        <v>1.0572871398899999</v>
      </c>
      <c r="AB36" s="11">
        <v>5.9691103427599998E-3</v>
      </c>
      <c r="AC36" s="12" t="s">
        <v>36</v>
      </c>
      <c r="AD36">
        <f t="shared" si="8"/>
        <v>1.0572871398899999</v>
      </c>
      <c r="AE36">
        <f t="shared" si="9"/>
        <v>5.9691103427599998E-3</v>
      </c>
      <c r="AF36">
        <f t="shared" si="10"/>
        <v>1.824388418776446E-3</v>
      </c>
      <c r="AG36">
        <f t="shared" si="11"/>
        <v>22</v>
      </c>
      <c r="AH36" s="12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52</v>
      </c>
      <c r="F37" s="11">
        <v>26</v>
      </c>
      <c r="G37" s="11">
        <v>2.5999999999999999E-2</v>
      </c>
      <c r="H37" s="11">
        <v>1.02328312397</v>
      </c>
      <c r="I37" s="11">
        <v>1.05582666397</v>
      </c>
      <c r="J37" s="11">
        <v>1.03875758556</v>
      </c>
      <c r="K37" s="11">
        <v>6.87805070302E-3</v>
      </c>
      <c r="L37" s="12" t="s">
        <v>36</v>
      </c>
      <c r="M37">
        <f t="shared" si="1"/>
        <v>1.03875758556</v>
      </c>
      <c r="N37">
        <f t="shared" si="5"/>
        <v>6.87805070302E-3</v>
      </c>
      <c r="O37">
        <f t="shared" si="6"/>
        <v>3.7506333264407344E-3</v>
      </c>
      <c r="P37">
        <f t="shared" si="7"/>
        <v>24</v>
      </c>
      <c r="Q37" s="12" t="s">
        <v>36</v>
      </c>
      <c r="U37" s="11">
        <v>27</v>
      </c>
      <c r="V37" s="11">
        <v>52</v>
      </c>
      <c r="W37" s="11">
        <v>26</v>
      </c>
      <c r="X37" s="11">
        <v>2.5999999999999999E-2</v>
      </c>
      <c r="Y37" s="11">
        <v>1.0278784036599999</v>
      </c>
      <c r="Z37" s="11">
        <v>1.0539547204999999</v>
      </c>
      <c r="AA37" s="11">
        <v>1.0384898300400001</v>
      </c>
      <c r="AB37" s="11">
        <v>5.8903461886100003E-3</v>
      </c>
      <c r="AC37" s="12" t="s">
        <v>36</v>
      </c>
      <c r="AD37">
        <f t="shared" si="8"/>
        <v>1.0384898300400001</v>
      </c>
      <c r="AE37">
        <f t="shared" si="9"/>
        <v>5.8903461886100003E-3</v>
      </c>
      <c r="AF37">
        <f t="shared" si="10"/>
        <v>3.7835010085080899E-3</v>
      </c>
      <c r="AG37">
        <f t="shared" si="11"/>
        <v>24</v>
      </c>
      <c r="AH37" s="12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50</v>
      </c>
      <c r="F38" s="11">
        <v>25</v>
      </c>
      <c r="G38" s="11">
        <v>2.5000000000000001E-2</v>
      </c>
      <c r="H38" s="11">
        <v>1.00554096699</v>
      </c>
      <c r="I38" s="11">
        <v>1.036652565</v>
      </c>
      <c r="J38" s="11">
        <v>1.0184038949000001</v>
      </c>
      <c r="K38" s="11">
        <v>6.3520406610000002E-3</v>
      </c>
      <c r="L38" s="12" t="s">
        <v>36</v>
      </c>
      <c r="M38">
        <f t="shared" si="1"/>
        <v>1.0184038949000001</v>
      </c>
      <c r="N38">
        <f t="shared" si="5"/>
        <v>6.3520406610000002E-3</v>
      </c>
      <c r="O38">
        <f t="shared" si="6"/>
        <v>6.6579243674902526E-3</v>
      </c>
      <c r="P38">
        <f t="shared" si="7"/>
        <v>26</v>
      </c>
      <c r="Q38" s="12" t="s">
        <v>36</v>
      </c>
      <c r="U38" s="11">
        <v>28</v>
      </c>
      <c r="V38" s="11">
        <v>50</v>
      </c>
      <c r="W38" s="11">
        <v>25</v>
      </c>
      <c r="X38" s="11">
        <v>2.5000000000000001E-2</v>
      </c>
      <c r="Y38" s="11">
        <v>1.00403940678</v>
      </c>
      <c r="Z38" s="11">
        <v>1.0302571058300001</v>
      </c>
      <c r="AA38" s="11">
        <v>1.0185494232200001</v>
      </c>
      <c r="AB38" s="11">
        <v>6.4895464657400001E-3</v>
      </c>
      <c r="AC38" s="12" t="s">
        <v>36</v>
      </c>
      <c r="AD38">
        <f t="shared" si="8"/>
        <v>1.0185494232200001</v>
      </c>
      <c r="AE38">
        <f t="shared" si="9"/>
        <v>6.4895464657400001E-3</v>
      </c>
      <c r="AF38">
        <f t="shared" si="10"/>
        <v>6.6341964577946765E-3</v>
      </c>
      <c r="AG38">
        <f t="shared" si="11"/>
        <v>26</v>
      </c>
      <c r="AH38" s="12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52</v>
      </c>
      <c r="F39" s="11">
        <v>26</v>
      </c>
      <c r="G39" s="11">
        <v>2.5999999999999999E-2</v>
      </c>
      <c r="H39" s="11">
        <v>0.97400075197199998</v>
      </c>
      <c r="I39" s="11">
        <v>1.0035985708199999</v>
      </c>
      <c r="J39" s="11">
        <v>0.98942492787699998</v>
      </c>
      <c r="K39" s="11">
        <v>6.5202031342399998E-3</v>
      </c>
      <c r="L39" s="12" t="s">
        <v>36</v>
      </c>
      <c r="M39">
        <f t="shared" si="1"/>
        <v>0.98942492787699998</v>
      </c>
      <c r="N39">
        <f t="shared" si="5"/>
        <v>6.5202031342399998E-3</v>
      </c>
      <c r="O39">
        <f t="shared" si="6"/>
        <v>1.2226846575006676E-2</v>
      </c>
      <c r="P39">
        <f t="shared" si="7"/>
        <v>28</v>
      </c>
      <c r="Q39" s="12" t="s">
        <v>36</v>
      </c>
      <c r="U39" s="11">
        <v>29</v>
      </c>
      <c r="V39" s="11">
        <v>52</v>
      </c>
      <c r="W39" s="11">
        <v>26</v>
      </c>
      <c r="X39" s="11">
        <v>2.5999999999999999E-2</v>
      </c>
      <c r="Y39" s="11">
        <v>0.98003041744200003</v>
      </c>
      <c r="Z39" s="11">
        <v>1.00289320946</v>
      </c>
      <c r="AA39" s="11">
        <v>0.99174516820000003</v>
      </c>
      <c r="AB39" s="11">
        <v>5.7452014294699996E-3</v>
      </c>
      <c r="AC39" s="12" t="s">
        <v>36</v>
      </c>
      <c r="AD39">
        <f t="shared" si="8"/>
        <v>0.99174516820000003</v>
      </c>
      <c r="AE39">
        <f t="shared" si="9"/>
        <v>5.7452014294699996E-3</v>
      </c>
      <c r="AF39">
        <f t="shared" si="10"/>
        <v>1.1719108608046305E-2</v>
      </c>
      <c r="AG39">
        <f t="shared" si="11"/>
        <v>28</v>
      </c>
      <c r="AH39" s="12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452</v>
      </c>
      <c r="F60" s="11">
        <v>226</v>
      </c>
      <c r="G60" s="11">
        <v>0.22600000000000001</v>
      </c>
      <c r="H60" s="11">
        <v>1107.6997070299999</v>
      </c>
      <c r="I60" s="11">
        <v>16420.0195312</v>
      </c>
      <c r="J60" s="11">
        <v>5510.2437104099999</v>
      </c>
      <c r="K60" s="13">
        <v>2509.0197162999998</v>
      </c>
      <c r="O60">
        <f t="shared" ref="O60:O88" si="12">J60/P$60</f>
        <v>1.4387934381183431</v>
      </c>
      <c r="P60">
        <f>K$60/(SQRT(2-(PI()/2)))</f>
        <v>3829.7670564972186</v>
      </c>
      <c r="T60" s="1"/>
      <c r="U60" s="11">
        <v>1</v>
      </c>
      <c r="V60" s="11">
        <v>452</v>
      </c>
      <c r="W60" s="11">
        <v>226</v>
      </c>
      <c r="X60" s="11">
        <v>0.22600000000000001</v>
      </c>
      <c r="Y60" s="11">
        <v>995.75463867200006</v>
      </c>
      <c r="Z60" s="11">
        <v>13706.2695312</v>
      </c>
      <c r="AA60" s="11">
        <v>5661.8318862200003</v>
      </c>
      <c r="AB60" s="11">
        <v>2223.9567868300001</v>
      </c>
      <c r="AF60">
        <f>AA60/AG$60</f>
        <v>1.667870551383571</v>
      </c>
      <c r="AG60">
        <f>AB$60/(SQRT(2-(PI()/2)))</f>
        <v>3394.6470734933628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50</v>
      </c>
      <c r="F61" s="11">
        <v>25</v>
      </c>
      <c r="G61" s="11">
        <v>2.5000000000000001E-2</v>
      </c>
      <c r="H61" s="11">
        <v>84706.4453125</v>
      </c>
      <c r="I61" s="11">
        <v>1584662.125</v>
      </c>
      <c r="J61" s="11">
        <v>980604.83406300005</v>
      </c>
      <c r="K61" s="13">
        <v>400765.90052199998</v>
      </c>
      <c r="O61">
        <f t="shared" si="12"/>
        <v>256.04816679369549</v>
      </c>
      <c r="T61" s="1"/>
      <c r="U61" s="11">
        <v>2</v>
      </c>
      <c r="V61" s="11">
        <v>50</v>
      </c>
      <c r="W61" s="11">
        <v>25</v>
      </c>
      <c r="X61" s="11">
        <v>2.5000000000000001E-2</v>
      </c>
      <c r="Y61" s="11">
        <v>46273.3046875</v>
      </c>
      <c r="Z61" s="11">
        <v>1589107.25</v>
      </c>
      <c r="AA61" s="11">
        <v>977108.25796900003</v>
      </c>
      <c r="AB61" s="11">
        <v>418121.72988300002</v>
      </c>
      <c r="AF61">
        <f t="shared" ref="AF61:AF88" si="14">AA61/AG$60</f>
        <v>287.83795099013861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52</v>
      </c>
      <c r="F62" s="11">
        <v>26</v>
      </c>
      <c r="G62" s="11">
        <v>2.5999999999999999E-2</v>
      </c>
      <c r="H62" s="11">
        <v>1160999.625</v>
      </c>
      <c r="I62" s="11">
        <v>1600626</v>
      </c>
      <c r="J62" s="11">
        <v>1317105.0408699999</v>
      </c>
      <c r="K62" s="13">
        <v>86413.127337700003</v>
      </c>
      <c r="O62">
        <f t="shared" si="12"/>
        <v>343.91257260295367</v>
      </c>
      <c r="T62" s="1"/>
      <c r="U62" s="11">
        <v>3</v>
      </c>
      <c r="V62" s="11">
        <v>52</v>
      </c>
      <c r="W62" s="11">
        <v>26</v>
      </c>
      <c r="X62" s="11">
        <v>2.5999999999999999E-2</v>
      </c>
      <c r="Y62" s="11">
        <v>1176162</v>
      </c>
      <c r="Z62" s="11">
        <v>1590571.625</v>
      </c>
      <c r="AA62" s="11">
        <v>1325412.50721</v>
      </c>
      <c r="AB62" s="11">
        <v>89327.628982499999</v>
      </c>
      <c r="AF62">
        <f t="shared" si="14"/>
        <v>390.44191590910941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51</v>
      </c>
      <c r="F63" s="11">
        <v>25.5</v>
      </c>
      <c r="G63" s="11">
        <v>2.5499999999999998E-2</v>
      </c>
      <c r="H63" s="11">
        <v>1223421.75</v>
      </c>
      <c r="I63" s="11">
        <v>1381106</v>
      </c>
      <c r="J63" s="11">
        <v>1313080.23529</v>
      </c>
      <c r="K63" s="13">
        <v>34995.369654100003</v>
      </c>
      <c r="O63">
        <f t="shared" si="12"/>
        <v>342.86164560905939</v>
      </c>
      <c r="T63" s="1"/>
      <c r="U63" s="11">
        <v>4</v>
      </c>
      <c r="V63" s="11">
        <v>51</v>
      </c>
      <c r="W63" s="11">
        <v>25.5</v>
      </c>
      <c r="X63" s="11">
        <v>2.5499999999999998E-2</v>
      </c>
      <c r="Y63" s="11">
        <v>1252483.625</v>
      </c>
      <c r="Z63" s="11">
        <v>1389370.625</v>
      </c>
      <c r="AA63" s="11">
        <v>1317421.3039200001</v>
      </c>
      <c r="AB63" s="11">
        <v>29846.804389199999</v>
      </c>
      <c r="AF63">
        <f t="shared" si="14"/>
        <v>388.08785579122616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51</v>
      </c>
      <c r="F64" s="11">
        <v>25.5</v>
      </c>
      <c r="G64" s="11">
        <v>2.5499999999999998E-2</v>
      </c>
      <c r="H64" s="11">
        <v>1212670.5</v>
      </c>
      <c r="I64" s="11">
        <v>1354390.875</v>
      </c>
      <c r="J64" s="11">
        <v>1290711.6029399999</v>
      </c>
      <c r="K64" s="13">
        <v>29261.009874200001</v>
      </c>
      <c r="O64">
        <f t="shared" si="12"/>
        <v>337.02091638975833</v>
      </c>
      <c r="T64" s="1"/>
      <c r="U64" s="11">
        <v>5</v>
      </c>
      <c r="V64" s="11">
        <v>51</v>
      </c>
      <c r="W64" s="11">
        <v>25.5</v>
      </c>
      <c r="X64" s="11">
        <v>2.5499999999999998E-2</v>
      </c>
      <c r="Y64" s="11">
        <v>1255060.875</v>
      </c>
      <c r="Z64" s="11">
        <v>1361138</v>
      </c>
      <c r="AA64" s="11">
        <v>1299516.09314</v>
      </c>
      <c r="AB64" s="11">
        <v>23543.654575600001</v>
      </c>
      <c r="AF64">
        <f t="shared" si="14"/>
        <v>382.81331313852729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51</v>
      </c>
      <c r="F65" s="11">
        <v>25.5</v>
      </c>
      <c r="G65" s="11">
        <v>2.5499999999999998E-2</v>
      </c>
      <c r="H65" s="11">
        <v>1208956.5</v>
      </c>
      <c r="I65" s="11">
        <v>1363969.25</v>
      </c>
      <c r="J65" s="11">
        <v>1281031.03676</v>
      </c>
      <c r="K65" s="13">
        <v>27970.8196159</v>
      </c>
      <c r="O65">
        <f t="shared" si="12"/>
        <v>334.49319968083296</v>
      </c>
      <c r="T65" s="1"/>
      <c r="U65" s="11">
        <v>6</v>
      </c>
      <c r="V65" s="11">
        <v>51</v>
      </c>
      <c r="W65" s="11">
        <v>25.5</v>
      </c>
      <c r="X65" s="11">
        <v>2.5499999999999998E-2</v>
      </c>
      <c r="Y65" s="11">
        <v>1232627.125</v>
      </c>
      <c r="Z65" s="11">
        <v>1344503.125</v>
      </c>
      <c r="AA65" s="11">
        <v>1285124.16176</v>
      </c>
      <c r="AB65" s="11">
        <v>22109.977420300002</v>
      </c>
      <c r="AF65">
        <f t="shared" si="14"/>
        <v>378.57371736659053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51</v>
      </c>
      <c r="F66" s="11">
        <v>25.5</v>
      </c>
      <c r="G66" s="11">
        <v>2.5499999999999998E-2</v>
      </c>
      <c r="H66" s="11">
        <v>1203743.75</v>
      </c>
      <c r="I66" s="11">
        <v>1327480.375</v>
      </c>
      <c r="J66" s="11">
        <v>1267985.2401999999</v>
      </c>
      <c r="K66" s="13">
        <v>28977.987303499998</v>
      </c>
      <c r="O66">
        <f t="shared" si="12"/>
        <v>331.08677929871914</v>
      </c>
      <c r="T66" s="1"/>
      <c r="U66" s="11">
        <v>7</v>
      </c>
      <c r="V66" s="11">
        <v>51</v>
      </c>
      <c r="W66" s="11">
        <v>25.5</v>
      </c>
      <c r="X66" s="11">
        <v>2.5499999999999998E-2</v>
      </c>
      <c r="Y66" s="11">
        <v>1216753.625</v>
      </c>
      <c r="Z66" s="11">
        <v>1326169.5</v>
      </c>
      <c r="AA66" s="11">
        <v>1274556.76716</v>
      </c>
      <c r="AB66" s="11">
        <v>26255.958818800002</v>
      </c>
      <c r="AF66">
        <f t="shared" si="14"/>
        <v>375.46075912049952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52</v>
      </c>
      <c r="F67" s="11">
        <v>26</v>
      </c>
      <c r="G67" s="11">
        <v>2.5999999999999999E-2</v>
      </c>
      <c r="H67" s="11">
        <v>1166082</v>
      </c>
      <c r="I67" s="11">
        <v>1328457.75</v>
      </c>
      <c r="J67" s="11">
        <v>1261015.8485600001</v>
      </c>
      <c r="K67" s="13">
        <v>36212.652106599999</v>
      </c>
      <c r="O67">
        <f t="shared" si="12"/>
        <v>329.26698411609146</v>
      </c>
      <c r="T67" s="1"/>
      <c r="U67" s="11">
        <v>8</v>
      </c>
      <c r="V67" s="11">
        <v>52</v>
      </c>
      <c r="W67" s="11">
        <v>26</v>
      </c>
      <c r="X67" s="11">
        <v>2.5999999999999999E-2</v>
      </c>
      <c r="Y67" s="11">
        <v>1199181.5</v>
      </c>
      <c r="Z67" s="11">
        <v>1315743.375</v>
      </c>
      <c r="AA67" s="11">
        <v>1262075.0913499999</v>
      </c>
      <c r="AB67" s="11">
        <v>36634.044835799999</v>
      </c>
      <c r="AF67">
        <f t="shared" si="14"/>
        <v>371.78388917208525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52</v>
      </c>
      <c r="F68" s="11">
        <v>26</v>
      </c>
      <c r="G68" s="11">
        <v>2.5999999999999999E-2</v>
      </c>
      <c r="H68" s="11">
        <v>1175399.625</v>
      </c>
      <c r="I68" s="11">
        <v>1330086.625</v>
      </c>
      <c r="J68" s="11">
        <v>1250393.7043300001</v>
      </c>
      <c r="K68" s="13">
        <v>41834.875729500003</v>
      </c>
      <c r="O68" s="6">
        <f t="shared" si="12"/>
        <v>326.49340962101104</v>
      </c>
      <c r="T68" s="1"/>
      <c r="U68" s="11">
        <v>9</v>
      </c>
      <c r="V68" s="11">
        <v>52</v>
      </c>
      <c r="W68" s="11">
        <v>26</v>
      </c>
      <c r="X68" s="11">
        <v>2.5999999999999999E-2</v>
      </c>
      <c r="Y68" s="11">
        <v>1181667.875</v>
      </c>
      <c r="Z68" s="11">
        <v>1328746.75</v>
      </c>
      <c r="AA68" s="11">
        <v>1254761.2451899999</v>
      </c>
      <c r="AB68" s="11">
        <v>41700.976595799999</v>
      </c>
      <c r="AF68" s="6">
        <f t="shared" si="14"/>
        <v>369.62936588832207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51</v>
      </c>
      <c r="F69" s="11">
        <v>25.5</v>
      </c>
      <c r="G69" s="11">
        <v>2.5499999999999998E-2</v>
      </c>
      <c r="H69" s="11">
        <v>1145426.625</v>
      </c>
      <c r="I69" s="11">
        <v>1304349</v>
      </c>
      <c r="J69" s="11">
        <v>1232837.8088199999</v>
      </c>
      <c r="K69" s="13">
        <v>45672.870497099997</v>
      </c>
      <c r="O69" s="6">
        <f t="shared" si="12"/>
        <v>321.90934608633296</v>
      </c>
      <c r="T69" s="1"/>
      <c r="U69" s="11">
        <v>10</v>
      </c>
      <c r="V69" s="11">
        <v>51</v>
      </c>
      <c r="W69" s="11">
        <v>25.5</v>
      </c>
      <c r="X69" s="11">
        <v>2.5499999999999998E-2</v>
      </c>
      <c r="Y69" s="11">
        <v>1137444.625</v>
      </c>
      <c r="Z69" s="11">
        <v>1314923.25</v>
      </c>
      <c r="AA69" s="11">
        <v>1236933.99755</v>
      </c>
      <c r="AB69" s="11">
        <v>42565.816678000003</v>
      </c>
      <c r="AF69" s="6">
        <f t="shared" si="14"/>
        <v>364.3777897291385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50</v>
      </c>
      <c r="F70" s="11">
        <v>25</v>
      </c>
      <c r="G70" s="11">
        <v>2.5000000000000001E-2</v>
      </c>
      <c r="H70" s="11">
        <v>1163475.625</v>
      </c>
      <c r="I70" s="11">
        <v>1293988.75</v>
      </c>
      <c r="J70" s="11">
        <v>1221679.3799999999</v>
      </c>
      <c r="K70" s="13">
        <v>34793.186177600001</v>
      </c>
      <c r="O70" s="6">
        <f t="shared" si="12"/>
        <v>318.99574098832323</v>
      </c>
      <c r="T70" s="1"/>
      <c r="U70" s="11">
        <v>11</v>
      </c>
      <c r="V70" s="11">
        <v>50</v>
      </c>
      <c r="W70" s="11">
        <v>25</v>
      </c>
      <c r="X70" s="11">
        <v>2.5000000000000001E-2</v>
      </c>
      <c r="Y70" s="11">
        <v>1170304.625</v>
      </c>
      <c r="Z70" s="11">
        <v>1297526.875</v>
      </c>
      <c r="AA70" s="11">
        <v>1224695.0425</v>
      </c>
      <c r="AB70" s="11">
        <v>33105.378297299998</v>
      </c>
      <c r="AF70" s="6">
        <f t="shared" si="14"/>
        <v>360.77242081006409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51</v>
      </c>
      <c r="F71" s="11">
        <v>25.5</v>
      </c>
      <c r="G71" s="11">
        <v>2.5499999999999998E-2</v>
      </c>
      <c r="H71" s="11">
        <v>1156438.5</v>
      </c>
      <c r="I71" s="11">
        <v>1307932.75</v>
      </c>
      <c r="J71" s="11">
        <v>1219576.08088</v>
      </c>
      <c r="K71" s="13">
        <v>35592.902371299999</v>
      </c>
      <c r="O71" s="6">
        <f t="shared" si="12"/>
        <v>318.44654332460851</v>
      </c>
      <c r="T71" s="1"/>
      <c r="U71" s="11">
        <v>12</v>
      </c>
      <c r="V71" s="11">
        <v>51</v>
      </c>
      <c r="W71" s="11">
        <v>25.5</v>
      </c>
      <c r="X71" s="11">
        <v>2.5499999999999998E-2</v>
      </c>
      <c r="Y71" s="11">
        <v>1163392.875</v>
      </c>
      <c r="Z71" s="11">
        <v>1306957.25</v>
      </c>
      <c r="AA71" s="11">
        <v>1220935.3112699999</v>
      </c>
      <c r="AB71" s="11">
        <v>33998.242238899998</v>
      </c>
      <c r="AF71" s="6">
        <f t="shared" si="14"/>
        <v>359.66487379601438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51</v>
      </c>
      <c r="F72" s="11">
        <v>25.5</v>
      </c>
      <c r="G72" s="11">
        <v>2.5499999999999998E-2</v>
      </c>
      <c r="H72" s="11">
        <v>1146078.25</v>
      </c>
      <c r="I72" s="11">
        <v>1286886.375</v>
      </c>
      <c r="J72" s="11">
        <v>1212688.3995099999</v>
      </c>
      <c r="K72" s="13">
        <v>34192.787749499999</v>
      </c>
      <c r="O72" s="6">
        <f t="shared" si="12"/>
        <v>316.64808371377785</v>
      </c>
      <c r="T72" s="1"/>
      <c r="U72" s="11">
        <v>13</v>
      </c>
      <c r="V72" s="11">
        <v>51</v>
      </c>
      <c r="W72" s="11">
        <v>25.5</v>
      </c>
      <c r="X72" s="11">
        <v>2.5499999999999998E-2</v>
      </c>
      <c r="Y72" s="11">
        <v>1158531.25</v>
      </c>
      <c r="Z72" s="11">
        <v>1290380.875</v>
      </c>
      <c r="AA72" s="11">
        <v>1218013.5196100001</v>
      </c>
      <c r="AB72" s="11">
        <v>34510.661098199998</v>
      </c>
      <c r="AF72" s="6">
        <f t="shared" si="14"/>
        <v>358.80416822140126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48</v>
      </c>
      <c r="F73" s="11">
        <v>24</v>
      </c>
      <c r="G73" s="11">
        <v>2.4E-2</v>
      </c>
      <c r="H73" s="11">
        <v>1140735.25</v>
      </c>
      <c r="I73" s="11">
        <v>1268707.125</v>
      </c>
      <c r="J73" s="11">
        <v>1212527.9895800001</v>
      </c>
      <c r="K73" s="13">
        <v>32738.1196255</v>
      </c>
      <c r="O73" s="6">
        <f t="shared" si="12"/>
        <v>316.60619867804763</v>
      </c>
      <c r="T73" s="1"/>
      <c r="U73" s="11">
        <v>14</v>
      </c>
      <c r="V73" s="11">
        <v>48</v>
      </c>
      <c r="W73" s="11">
        <v>24</v>
      </c>
      <c r="X73" s="11">
        <v>2.4E-2</v>
      </c>
      <c r="Y73" s="11">
        <v>1153142.5</v>
      </c>
      <c r="Z73" s="11">
        <v>1278197.5</v>
      </c>
      <c r="AA73" s="11">
        <v>1217940.95312</v>
      </c>
      <c r="AB73" s="11">
        <v>32732.748882899999</v>
      </c>
      <c r="AF73" s="6">
        <f t="shared" si="14"/>
        <v>358.78279148077729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2" customFormat="1" x14ac:dyDescent="0.25">
      <c r="C74" s="31">
        <f t="shared" ref="C74" si="27">C25</f>
        <v>0</v>
      </c>
      <c r="D74" s="32">
        <v>15</v>
      </c>
      <c r="E74" s="32">
        <v>51</v>
      </c>
      <c r="F74" s="32">
        <v>25.5</v>
      </c>
      <c r="G74" s="32">
        <v>2.5499999999999998E-2</v>
      </c>
      <c r="H74" s="32">
        <v>1131091.75</v>
      </c>
      <c r="I74" s="32">
        <v>1271639.25</v>
      </c>
      <c r="J74" s="32">
        <v>1211353.2892199999</v>
      </c>
      <c r="K74" s="33">
        <v>34310.094435500003</v>
      </c>
      <c r="L74" s="33"/>
      <c r="O74" s="32">
        <f t="shared" si="12"/>
        <v>316.29946974579906</v>
      </c>
      <c r="P74" s="32">
        <f>AVERAGE(O73:O75)</f>
        <v>316.35280228804521</v>
      </c>
      <c r="T74" s="31"/>
      <c r="U74" s="32">
        <v>15</v>
      </c>
      <c r="V74" s="32">
        <v>51</v>
      </c>
      <c r="W74" s="32">
        <v>25.5</v>
      </c>
      <c r="X74" s="32">
        <v>2.5499999999999998E-2</v>
      </c>
      <c r="Y74" s="32">
        <v>1152673.875</v>
      </c>
      <c r="Z74" s="32">
        <v>1289853.75</v>
      </c>
      <c r="AA74" s="32">
        <v>1218769.23284</v>
      </c>
      <c r="AB74" s="32">
        <v>37201.504976600001</v>
      </c>
      <c r="AF74" s="32">
        <f t="shared" si="14"/>
        <v>359.02678730775659</v>
      </c>
      <c r="AG74" s="32">
        <f>AVERAGE(AF73:AF75)</f>
        <v>358.36700860179866</v>
      </c>
      <c r="AK74" s="31"/>
      <c r="AY74" s="31"/>
    </row>
    <row r="75" spans="3:63" x14ac:dyDescent="0.25">
      <c r="C75" s="1">
        <f t="shared" ref="C75" si="28">C26</f>
        <v>2</v>
      </c>
      <c r="D75" s="11">
        <v>16</v>
      </c>
      <c r="E75" s="11">
        <v>50</v>
      </c>
      <c r="F75" s="11">
        <v>25</v>
      </c>
      <c r="G75" s="11">
        <v>2.5000000000000001E-2</v>
      </c>
      <c r="H75" s="11">
        <v>1139953.25</v>
      </c>
      <c r="I75" s="11">
        <v>1261213.875</v>
      </c>
      <c r="J75" s="11">
        <v>1210791.3425</v>
      </c>
      <c r="K75" s="13">
        <v>28319.047595299999</v>
      </c>
      <c r="O75" s="6">
        <f t="shared" si="12"/>
        <v>316.15273844028883</v>
      </c>
      <c r="T75" s="1"/>
      <c r="U75" s="11">
        <v>16</v>
      </c>
      <c r="V75" s="11">
        <v>50</v>
      </c>
      <c r="W75" s="11">
        <v>25</v>
      </c>
      <c r="X75" s="11">
        <v>2.5000000000000001E-2</v>
      </c>
      <c r="Y75" s="11">
        <v>1144180.625</v>
      </c>
      <c r="Z75" s="11">
        <v>1267009.875</v>
      </c>
      <c r="AA75" s="11">
        <v>1212878.365</v>
      </c>
      <c r="AB75" s="11">
        <v>32412.519888899998</v>
      </c>
      <c r="AF75" s="6">
        <f t="shared" si="14"/>
        <v>357.29144701686215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50</v>
      </c>
      <c r="F76" s="11">
        <v>25</v>
      </c>
      <c r="G76" s="11">
        <v>2.5000000000000001E-2</v>
      </c>
      <c r="H76" s="11">
        <v>1138454.625</v>
      </c>
      <c r="I76" s="11">
        <v>1268902.625</v>
      </c>
      <c r="J76" s="11">
        <v>1209584.605</v>
      </c>
      <c r="K76" s="13">
        <v>33252.005757400002</v>
      </c>
      <c r="O76" s="6">
        <f t="shared" si="12"/>
        <v>315.83764421074483</v>
      </c>
      <c r="T76" s="1"/>
      <c r="U76" s="11">
        <v>17</v>
      </c>
      <c r="V76" s="11">
        <v>50</v>
      </c>
      <c r="W76" s="11">
        <v>25</v>
      </c>
      <c r="X76" s="11">
        <v>2.5000000000000001E-2</v>
      </c>
      <c r="Y76" s="11">
        <v>1129127.25</v>
      </c>
      <c r="Z76" s="11">
        <v>1295125.375</v>
      </c>
      <c r="AA76" s="11">
        <v>1217593.5475000001</v>
      </c>
      <c r="AB76" s="11">
        <v>34568.8951925</v>
      </c>
      <c r="AF76" s="6">
        <f t="shared" si="14"/>
        <v>358.68045223534801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52</v>
      </c>
      <c r="F77" s="11">
        <v>26</v>
      </c>
      <c r="G77" s="11">
        <v>2.5999999999999999E-2</v>
      </c>
      <c r="H77" s="11">
        <v>1130765.875</v>
      </c>
      <c r="I77" s="11">
        <v>1262582.125</v>
      </c>
      <c r="J77" s="11">
        <v>1212886.0456699999</v>
      </c>
      <c r="K77" s="13">
        <v>32578.7174805</v>
      </c>
      <c r="O77" s="6">
        <f t="shared" si="12"/>
        <v>316.69969159412261</v>
      </c>
      <c r="T77" s="1"/>
      <c r="U77" s="11">
        <v>18</v>
      </c>
      <c r="V77" s="11">
        <v>52</v>
      </c>
      <c r="W77" s="11">
        <v>26</v>
      </c>
      <c r="X77" s="11">
        <v>2.5999999999999999E-2</v>
      </c>
      <c r="Y77" s="11">
        <v>1133578.75</v>
      </c>
      <c r="Z77" s="11">
        <v>1292372.375</v>
      </c>
      <c r="AA77" s="11">
        <v>1218951.2451899999</v>
      </c>
      <c r="AB77" s="11">
        <v>32992.6075815</v>
      </c>
      <c r="AF77" s="6">
        <f t="shared" si="14"/>
        <v>359.08040476667338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50</v>
      </c>
      <c r="F78" s="11">
        <v>25</v>
      </c>
      <c r="G78" s="11">
        <v>2.5000000000000001E-2</v>
      </c>
      <c r="H78" s="11">
        <v>1142690</v>
      </c>
      <c r="I78" s="11">
        <v>1265840.125</v>
      </c>
      <c r="J78" s="11">
        <v>1211961.595</v>
      </c>
      <c r="K78" s="13">
        <v>30868.692500500001</v>
      </c>
      <c r="O78" s="6">
        <f t="shared" si="12"/>
        <v>316.45830598075179</v>
      </c>
      <c r="T78" s="1"/>
      <c r="U78" s="11">
        <v>19</v>
      </c>
      <c r="V78" s="11">
        <v>50</v>
      </c>
      <c r="W78" s="11">
        <v>25</v>
      </c>
      <c r="X78" s="11">
        <v>2.5000000000000001E-2</v>
      </c>
      <c r="Y78" s="11">
        <v>1137620.375</v>
      </c>
      <c r="Z78" s="11">
        <v>1284874.875</v>
      </c>
      <c r="AA78" s="11">
        <v>1219239.4875</v>
      </c>
      <c r="AB78" s="11">
        <v>31303.724919299999</v>
      </c>
      <c r="AF78" s="6">
        <f t="shared" si="14"/>
        <v>359.16531559945207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52</v>
      </c>
      <c r="F79" s="11">
        <v>26</v>
      </c>
      <c r="G79" s="11">
        <v>2.5999999999999999E-2</v>
      </c>
      <c r="H79" s="11">
        <v>1151095.5</v>
      </c>
      <c r="I79" s="11">
        <v>1267143.25</v>
      </c>
      <c r="J79" s="11">
        <v>1215664.0649000001</v>
      </c>
      <c r="K79" s="13">
        <v>27756.313647899999</v>
      </c>
      <c r="O79" s="6">
        <f t="shared" si="12"/>
        <v>317.42506710365586</v>
      </c>
      <c r="T79" s="1"/>
      <c r="U79" s="11">
        <v>20</v>
      </c>
      <c r="V79" s="11">
        <v>52</v>
      </c>
      <c r="W79" s="11">
        <v>26</v>
      </c>
      <c r="X79" s="11">
        <v>2.5999999999999999E-2</v>
      </c>
      <c r="Y79" s="11">
        <v>1140490.5</v>
      </c>
      <c r="Z79" s="11">
        <v>1286925</v>
      </c>
      <c r="AA79" s="11">
        <v>1222727.0048100001</v>
      </c>
      <c r="AB79" s="11">
        <v>31293.848595300002</v>
      </c>
      <c r="AF79" s="6">
        <f t="shared" si="14"/>
        <v>360.19267344682061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52</v>
      </c>
      <c r="F80" s="11">
        <v>26</v>
      </c>
      <c r="G80" s="11">
        <v>2.5999999999999999E-2</v>
      </c>
      <c r="H80" s="11">
        <v>1147772.375</v>
      </c>
      <c r="I80" s="11">
        <v>1275157.75</v>
      </c>
      <c r="J80" s="11">
        <v>1216949.6971199999</v>
      </c>
      <c r="K80" s="13">
        <v>30688.614820399998</v>
      </c>
      <c r="O80" s="6">
        <f t="shared" si="12"/>
        <v>317.76076172973467</v>
      </c>
      <c r="T80" s="1"/>
      <c r="U80" s="11">
        <v>21</v>
      </c>
      <c r="V80" s="11">
        <v>52</v>
      </c>
      <c r="W80" s="11">
        <v>26</v>
      </c>
      <c r="X80" s="11">
        <v>2.5999999999999999E-2</v>
      </c>
      <c r="Y80" s="11">
        <v>1147050.75</v>
      </c>
      <c r="Z80" s="11">
        <v>1288213.625</v>
      </c>
      <c r="AA80" s="11">
        <v>1228773.6225999999</v>
      </c>
      <c r="AB80" s="11">
        <v>29595.667765400001</v>
      </c>
      <c r="AF80" s="6">
        <f t="shared" si="14"/>
        <v>361.97389478120147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52</v>
      </c>
      <c r="F81" s="11">
        <v>26</v>
      </c>
      <c r="G81" s="11">
        <v>2.5999999999999999E-2</v>
      </c>
      <c r="H81" s="11">
        <v>1144579.625</v>
      </c>
      <c r="I81" s="11">
        <v>1293728.125</v>
      </c>
      <c r="J81" s="11">
        <v>1217772.95673</v>
      </c>
      <c r="K81" s="13">
        <v>30884.1750804</v>
      </c>
      <c r="O81" s="6">
        <f t="shared" si="12"/>
        <v>317.97572509378665</v>
      </c>
      <c r="T81" s="1"/>
      <c r="U81" s="11">
        <v>22</v>
      </c>
      <c r="V81" s="11">
        <v>52</v>
      </c>
      <c r="W81" s="11">
        <v>26</v>
      </c>
      <c r="X81" s="11">
        <v>2.5999999999999999E-2</v>
      </c>
      <c r="Y81" s="11">
        <v>1157945.5</v>
      </c>
      <c r="Z81" s="11">
        <v>1321190.75</v>
      </c>
      <c r="AA81" s="11">
        <v>1232084.1610600001</v>
      </c>
      <c r="AB81" s="11">
        <v>34258.240660000003</v>
      </c>
      <c r="AF81" s="6">
        <f t="shared" si="14"/>
        <v>362.94911794529708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1152594.125</v>
      </c>
      <c r="I82" s="11">
        <v>1303958</v>
      </c>
      <c r="J82" s="11">
        <v>1226651.5514700001</v>
      </c>
      <c r="K82" s="13">
        <v>31011.3054663</v>
      </c>
      <c r="O82" s="6">
        <f t="shared" si="12"/>
        <v>320.29403704566829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1160171.25</v>
      </c>
      <c r="Z82" s="11">
        <v>1308890.25</v>
      </c>
      <c r="AA82" s="11">
        <v>1232173.4485299999</v>
      </c>
      <c r="AB82" s="11">
        <v>35728.795161399998</v>
      </c>
      <c r="AF82" s="6">
        <f t="shared" si="14"/>
        <v>362.97542037617336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50</v>
      </c>
      <c r="F83" s="11">
        <v>25</v>
      </c>
      <c r="G83" s="11">
        <v>2.5000000000000001E-2</v>
      </c>
      <c r="H83" s="11">
        <v>1156568.75</v>
      </c>
      <c r="I83" s="11">
        <v>1292099.125</v>
      </c>
      <c r="J83" s="11">
        <v>1221134.6475</v>
      </c>
      <c r="K83" s="13">
        <v>32647.328722099999</v>
      </c>
      <c r="O83" s="6">
        <f t="shared" si="12"/>
        <v>318.85350453060562</v>
      </c>
      <c r="T83" s="1"/>
      <c r="U83" s="11">
        <v>24</v>
      </c>
      <c r="V83" s="11">
        <v>50</v>
      </c>
      <c r="W83" s="11">
        <v>25</v>
      </c>
      <c r="X83" s="11">
        <v>2.5000000000000001E-2</v>
      </c>
      <c r="Y83" s="11">
        <v>1164622.875</v>
      </c>
      <c r="Z83" s="11">
        <v>1301685.625</v>
      </c>
      <c r="AA83" s="11">
        <v>1233381.5375000001</v>
      </c>
      <c r="AB83" s="11">
        <v>34403.338892</v>
      </c>
      <c r="AF83" s="6">
        <f t="shared" si="14"/>
        <v>363.33130095634715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50</v>
      </c>
      <c r="F84" s="11">
        <v>25</v>
      </c>
      <c r="G84" s="11">
        <v>2.5000000000000001E-2</v>
      </c>
      <c r="H84" s="11">
        <v>1161520.875</v>
      </c>
      <c r="I84" s="11">
        <v>1293076.5</v>
      </c>
      <c r="J84" s="11">
        <v>1228173.0874999999</v>
      </c>
      <c r="K84" s="13">
        <v>34157.958495899999</v>
      </c>
      <c r="O84" s="6">
        <f t="shared" si="12"/>
        <v>320.6913291022226</v>
      </c>
      <c r="T84" s="1"/>
      <c r="U84" s="11">
        <v>25</v>
      </c>
      <c r="V84" s="11">
        <v>50</v>
      </c>
      <c r="W84" s="11">
        <v>25</v>
      </c>
      <c r="X84" s="11">
        <v>2.5000000000000001E-2</v>
      </c>
      <c r="Y84" s="11">
        <v>1151443.875</v>
      </c>
      <c r="Z84" s="11">
        <v>1304145.75</v>
      </c>
      <c r="AA84" s="11">
        <v>1239869.1725000001</v>
      </c>
      <c r="AB84" s="11">
        <v>36450.504476100003</v>
      </c>
      <c r="AF84" s="6">
        <f t="shared" si="14"/>
        <v>365.24243777250041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50</v>
      </c>
      <c r="F85" s="11">
        <v>25</v>
      </c>
      <c r="G85" s="11">
        <v>2.5000000000000001E-2</v>
      </c>
      <c r="H85" s="11">
        <v>1137477.25</v>
      </c>
      <c r="I85" s="11">
        <v>1283042</v>
      </c>
      <c r="J85" s="11">
        <v>1222880.9075</v>
      </c>
      <c r="K85" s="13">
        <v>39527.770161</v>
      </c>
      <c r="O85" s="6">
        <f t="shared" si="12"/>
        <v>319.30947482181102</v>
      </c>
      <c r="T85" s="1"/>
      <c r="U85" s="11">
        <v>26</v>
      </c>
      <c r="V85" s="11">
        <v>50</v>
      </c>
      <c r="W85" s="11">
        <v>25</v>
      </c>
      <c r="X85" s="11">
        <v>2.5000000000000001E-2</v>
      </c>
      <c r="Y85" s="11">
        <v>1145762.125</v>
      </c>
      <c r="Z85" s="11">
        <v>1292489.5</v>
      </c>
      <c r="AA85" s="11">
        <v>1235032.1375</v>
      </c>
      <c r="AB85" s="11">
        <v>39217.9397838</v>
      </c>
      <c r="AF85" s="6">
        <f t="shared" si="14"/>
        <v>363.8175370699297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52</v>
      </c>
      <c r="F86" s="11">
        <v>26</v>
      </c>
      <c r="G86" s="11">
        <v>2.5999999999999999E-2</v>
      </c>
      <c r="H86" s="11">
        <v>1157611.375</v>
      </c>
      <c r="I86" s="11">
        <v>1289232.125</v>
      </c>
      <c r="J86" s="11">
        <v>1225261.1971199999</v>
      </c>
      <c r="K86" s="13">
        <v>36986.906599499998</v>
      </c>
      <c r="O86" s="6">
        <f t="shared" si="12"/>
        <v>319.93099816380169</v>
      </c>
      <c r="T86" s="1"/>
      <c r="U86" s="11">
        <v>27</v>
      </c>
      <c r="V86" s="11">
        <v>52</v>
      </c>
      <c r="W86" s="11">
        <v>26</v>
      </c>
      <c r="X86" s="11">
        <v>2.5999999999999999E-2</v>
      </c>
      <c r="Y86" s="11">
        <v>1165267.25</v>
      </c>
      <c r="Z86" s="11">
        <v>1301334.125</v>
      </c>
      <c r="AA86" s="11">
        <v>1236122.3846199999</v>
      </c>
      <c r="AB86" s="11">
        <v>32681.360032100001</v>
      </c>
      <c r="AF86" s="6">
        <f t="shared" si="14"/>
        <v>364.13870362904362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50</v>
      </c>
      <c r="F87" s="11">
        <v>25</v>
      </c>
      <c r="G87" s="11">
        <v>2.5000000000000001E-2</v>
      </c>
      <c r="H87" s="11">
        <v>1163475.625</v>
      </c>
      <c r="I87" s="11">
        <v>1284214.875</v>
      </c>
      <c r="J87" s="11">
        <v>1222458.6725000001</v>
      </c>
      <c r="K87" s="13">
        <v>26798.155318000001</v>
      </c>
      <c r="O87">
        <f t="shared" si="12"/>
        <v>319.1992239909456</v>
      </c>
      <c r="T87" s="1"/>
      <c r="U87" s="11">
        <v>28</v>
      </c>
      <c r="V87" s="11">
        <v>50</v>
      </c>
      <c r="W87" s="11">
        <v>25</v>
      </c>
      <c r="X87" s="11">
        <v>2.5000000000000001E-2</v>
      </c>
      <c r="Y87" s="11">
        <v>1153845.375</v>
      </c>
      <c r="Z87" s="11">
        <v>1305200</v>
      </c>
      <c r="AA87" s="11">
        <v>1230295.8674999999</v>
      </c>
      <c r="AB87" s="11">
        <v>31569.835453399999</v>
      </c>
      <c r="AF87">
        <f t="shared" si="14"/>
        <v>362.42231986547199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52</v>
      </c>
      <c r="F88" s="11">
        <v>26</v>
      </c>
      <c r="G88" s="11">
        <v>2.5999999999999999E-2</v>
      </c>
      <c r="H88" s="11">
        <v>1206089.5</v>
      </c>
      <c r="I88" s="11">
        <v>1315426</v>
      </c>
      <c r="J88" s="11">
        <v>1267822.42548</v>
      </c>
      <c r="K88" s="13">
        <v>25992.515468099999</v>
      </c>
      <c r="O88">
        <f t="shared" si="12"/>
        <v>331.04426634229173</v>
      </c>
      <c r="T88" s="1"/>
      <c r="U88" s="11">
        <v>29</v>
      </c>
      <c r="V88" s="11">
        <v>52</v>
      </c>
      <c r="W88" s="11">
        <v>26</v>
      </c>
      <c r="X88" s="11">
        <v>2.5999999999999999E-2</v>
      </c>
      <c r="Y88" s="11">
        <v>1210486.25</v>
      </c>
      <c r="Z88" s="11">
        <v>1346260.25</v>
      </c>
      <c r="AA88" s="11">
        <v>1284616.98798</v>
      </c>
      <c r="AB88" s="11">
        <v>34142.882374100001</v>
      </c>
      <c r="AF88">
        <f t="shared" si="14"/>
        <v>378.42431338761429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452</v>
      </c>
      <c r="F98" s="11">
        <v>226</v>
      </c>
      <c r="G98" s="11">
        <v>0.22600000000000001</v>
      </c>
      <c r="H98" s="11">
        <v>1383.6762695299999</v>
      </c>
      <c r="I98" s="11">
        <v>7650.1762695300004</v>
      </c>
      <c r="J98" s="11">
        <v>4111.1812279599999</v>
      </c>
      <c r="K98" s="13">
        <v>993.87263440000004</v>
      </c>
      <c r="O98">
        <f t="shared" ref="O98:O126" si="42">J98/P$98</f>
        <v>2.7099894734628052</v>
      </c>
      <c r="P98">
        <f>K$98/(SQRT(2-(PI()/2)))</f>
        <v>1517.0469362402216</v>
      </c>
      <c r="T98" s="1"/>
      <c r="U98" s="11">
        <v>1</v>
      </c>
      <c r="V98" s="11">
        <v>452</v>
      </c>
      <c r="W98" s="11">
        <v>226</v>
      </c>
      <c r="X98" s="11">
        <v>0.22600000000000001</v>
      </c>
      <c r="Y98" s="11">
        <v>1983.09643555</v>
      </c>
      <c r="Z98" s="11">
        <v>7088.2290039099998</v>
      </c>
      <c r="AA98" s="11">
        <v>4260.4599085399996</v>
      </c>
      <c r="AB98" s="11">
        <v>954.55679352599998</v>
      </c>
      <c r="AF98">
        <f>AA98/AG$98</f>
        <v>2.92406097799475</v>
      </c>
      <c r="AG98">
        <f>AB$98/(SQRT(2-(PI()/2)))</f>
        <v>1457.0352467347379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50</v>
      </c>
      <c r="F99" s="11">
        <v>25</v>
      </c>
      <c r="G99" s="11">
        <v>2.5000000000000001E-2</v>
      </c>
      <c r="H99" s="11">
        <v>24921.1679688</v>
      </c>
      <c r="I99" s="11">
        <v>266267.0625</v>
      </c>
      <c r="J99" s="11">
        <v>140161.58128899999</v>
      </c>
      <c r="K99" s="13">
        <v>53444.068889299997</v>
      </c>
      <c r="O99">
        <f t="shared" si="42"/>
        <v>92.391064469218023</v>
      </c>
      <c r="T99" s="1"/>
      <c r="U99" s="11">
        <v>2</v>
      </c>
      <c r="V99" s="11">
        <v>50</v>
      </c>
      <c r="W99" s="11">
        <v>25</v>
      </c>
      <c r="X99" s="11">
        <v>2.5000000000000001E-2</v>
      </c>
      <c r="Y99" s="11">
        <v>16067.2900391</v>
      </c>
      <c r="Z99" s="11">
        <v>259745.96875</v>
      </c>
      <c r="AA99" s="11">
        <v>136519.011191</v>
      </c>
      <c r="AB99" s="11">
        <v>54834.044533499997</v>
      </c>
      <c r="AF99">
        <f t="shared" ref="AF99:AF126" si="44">AA99/AG$98</f>
        <v>93.696436992134139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52</v>
      </c>
      <c r="F100" s="11">
        <v>26</v>
      </c>
      <c r="G100" s="11">
        <v>2.5999999999999999E-2</v>
      </c>
      <c r="H100" s="11">
        <v>153993.5625</v>
      </c>
      <c r="I100" s="11">
        <v>246759.578125</v>
      </c>
      <c r="J100" s="11">
        <v>181330.86508399999</v>
      </c>
      <c r="K100" s="13">
        <v>19490.936948800001</v>
      </c>
      <c r="O100">
        <f t="shared" si="42"/>
        <v>119.52884301220234</v>
      </c>
      <c r="T100" s="1"/>
      <c r="U100" s="11">
        <v>3</v>
      </c>
      <c r="V100" s="11">
        <v>52</v>
      </c>
      <c r="W100" s="11">
        <v>26</v>
      </c>
      <c r="X100" s="11">
        <v>2.5999999999999999E-2</v>
      </c>
      <c r="Y100" s="11">
        <v>153478.8125</v>
      </c>
      <c r="Z100" s="11">
        <v>249416.265625</v>
      </c>
      <c r="AA100" s="11">
        <v>181783.67457900001</v>
      </c>
      <c r="AB100" s="11">
        <v>20144.219411900001</v>
      </c>
      <c r="AF100">
        <f t="shared" si="44"/>
        <v>124.76271592357355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51</v>
      </c>
      <c r="F101" s="11">
        <v>25.5</v>
      </c>
      <c r="G101" s="11">
        <v>2.5499999999999998E-2</v>
      </c>
      <c r="H101" s="11">
        <v>148446.140625</v>
      </c>
      <c r="I101" s="11">
        <v>178680.453125</v>
      </c>
      <c r="J101" s="11">
        <v>165998.406556</v>
      </c>
      <c r="K101" s="13">
        <v>5703.4393031700001</v>
      </c>
      <c r="O101">
        <f t="shared" si="42"/>
        <v>109.42206374141773</v>
      </c>
      <c r="T101" s="1"/>
      <c r="U101" s="11">
        <v>4</v>
      </c>
      <c r="V101" s="11">
        <v>51</v>
      </c>
      <c r="W101" s="11">
        <v>25.5</v>
      </c>
      <c r="X101" s="11">
        <v>2.5499999999999998E-2</v>
      </c>
      <c r="Y101" s="11">
        <v>154191.90625</v>
      </c>
      <c r="Z101" s="11">
        <v>179865.453125</v>
      </c>
      <c r="AA101" s="11">
        <v>167339.230086</v>
      </c>
      <c r="AB101" s="11">
        <v>5218.9398743700003</v>
      </c>
      <c r="AF101">
        <f t="shared" si="44"/>
        <v>114.84912973863364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51</v>
      </c>
      <c r="F102" s="11">
        <v>25.5</v>
      </c>
      <c r="G102" s="11">
        <v>2.5499999999999998E-2</v>
      </c>
      <c r="H102" s="11">
        <v>144958.15625</v>
      </c>
      <c r="I102" s="11">
        <v>167012.234375</v>
      </c>
      <c r="J102" s="11">
        <v>157051.62285499999</v>
      </c>
      <c r="K102" s="13">
        <v>4415.6623498700001</v>
      </c>
      <c r="O102">
        <f t="shared" si="42"/>
        <v>103.52456414053306</v>
      </c>
      <c r="T102" s="1"/>
      <c r="U102" s="11">
        <v>5</v>
      </c>
      <c r="V102" s="11">
        <v>51</v>
      </c>
      <c r="W102" s="11">
        <v>25.5</v>
      </c>
      <c r="X102" s="11">
        <v>2.5499999999999998E-2</v>
      </c>
      <c r="Y102" s="11">
        <v>150232.5</v>
      </c>
      <c r="Z102" s="11">
        <v>165804.890625</v>
      </c>
      <c r="AA102" s="11">
        <v>158107.400429</v>
      </c>
      <c r="AB102" s="11">
        <v>3518.7115352599999</v>
      </c>
      <c r="AF102">
        <f>AA102/AG$98</f>
        <v>108.51309244805415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51</v>
      </c>
      <c r="F103" s="11">
        <v>25.5</v>
      </c>
      <c r="G103" s="11">
        <v>2.5499999999999998E-2</v>
      </c>
      <c r="H103" s="11">
        <v>143821.828125</v>
      </c>
      <c r="I103" s="11">
        <v>157655.90625</v>
      </c>
      <c r="J103" s="11">
        <v>150440.03431399999</v>
      </c>
      <c r="K103" s="13">
        <v>3470.6344138099998</v>
      </c>
      <c r="O103">
        <f t="shared" si="42"/>
        <v>99.16636771097113</v>
      </c>
      <c r="T103" s="1"/>
      <c r="U103" s="11">
        <v>6</v>
      </c>
      <c r="V103" s="11">
        <v>51</v>
      </c>
      <c r="W103" s="11">
        <v>25.5</v>
      </c>
      <c r="X103" s="11">
        <v>2.5499999999999998E-2</v>
      </c>
      <c r="Y103" s="11">
        <v>143050.65625</v>
      </c>
      <c r="Z103" s="11">
        <v>159495.65625</v>
      </c>
      <c r="AA103" s="11">
        <v>150917.97977899999</v>
      </c>
      <c r="AB103" s="11">
        <v>3035.1357979700001</v>
      </c>
      <c r="AF103">
        <f t="shared" si="44"/>
        <v>103.57881191770203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51</v>
      </c>
      <c r="F104" s="11">
        <v>25.5</v>
      </c>
      <c r="G104" s="11">
        <v>2.5499999999999998E-2</v>
      </c>
      <c r="H104" s="11">
        <v>136482.5625</v>
      </c>
      <c r="I104" s="11">
        <v>155085.640625</v>
      </c>
      <c r="J104" s="11">
        <v>144911.316483</v>
      </c>
      <c r="K104" s="13">
        <v>4149.5116427800003</v>
      </c>
      <c r="O104">
        <f t="shared" si="42"/>
        <v>95.521972999821259</v>
      </c>
      <c r="T104" s="1"/>
      <c r="U104" s="11">
        <v>7</v>
      </c>
      <c r="V104" s="11">
        <v>51</v>
      </c>
      <c r="W104" s="11">
        <v>25.5</v>
      </c>
      <c r="X104" s="11">
        <v>2.5499999999999998E-2</v>
      </c>
      <c r="Y104" s="11">
        <v>138557.28125</v>
      </c>
      <c r="Z104" s="11">
        <v>151228.8125</v>
      </c>
      <c r="AA104" s="11">
        <v>145710.197304</v>
      </c>
      <c r="AB104" s="11">
        <v>2845.3889881300001</v>
      </c>
      <c r="AF104">
        <f t="shared" si="44"/>
        <v>100.0045795944478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52</v>
      </c>
      <c r="F105" s="11">
        <v>26</v>
      </c>
      <c r="G105" s="11">
        <v>2.5999999999999999E-2</v>
      </c>
      <c r="H105" s="11">
        <v>131598.4375</v>
      </c>
      <c r="I105" s="11">
        <v>147886.5625</v>
      </c>
      <c r="J105" s="11">
        <v>140902.18569700001</v>
      </c>
      <c r="K105" s="13">
        <v>3760.48405916</v>
      </c>
      <c r="O105">
        <f t="shared" si="42"/>
        <v>92.87925266584395</v>
      </c>
      <c r="T105" s="1"/>
      <c r="U105" s="11">
        <v>8</v>
      </c>
      <c r="V105" s="11">
        <v>52</v>
      </c>
      <c r="W105" s="11">
        <v>26</v>
      </c>
      <c r="X105" s="11">
        <v>2.5999999999999999E-2</v>
      </c>
      <c r="Y105" s="11">
        <v>133855.09375</v>
      </c>
      <c r="Z105" s="11">
        <v>147294.0625</v>
      </c>
      <c r="AA105" s="11">
        <v>141344.663161</v>
      </c>
      <c r="AB105" s="11">
        <v>3596.5281390099999</v>
      </c>
      <c r="AF105">
        <f t="shared" si="44"/>
        <v>97.008403521986082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52</v>
      </c>
      <c r="F106" s="11">
        <v>26</v>
      </c>
      <c r="G106" s="11">
        <v>2.5999999999999999E-2</v>
      </c>
      <c r="H106" s="11">
        <v>129568.132812</v>
      </c>
      <c r="I106" s="11">
        <v>146090.625</v>
      </c>
      <c r="J106" s="11">
        <v>137418.14077500001</v>
      </c>
      <c r="K106" s="13">
        <v>4635.0628698999999</v>
      </c>
      <c r="O106">
        <f t="shared" si="42"/>
        <v>90.582656009029435</v>
      </c>
      <c r="T106" s="1"/>
      <c r="U106" s="11">
        <v>9</v>
      </c>
      <c r="V106" s="11">
        <v>52</v>
      </c>
      <c r="W106" s="11">
        <v>26</v>
      </c>
      <c r="X106" s="11">
        <v>2.5999999999999999E-2</v>
      </c>
      <c r="Y106" s="11">
        <v>128865.203125</v>
      </c>
      <c r="Z106" s="11">
        <v>149032.265625</v>
      </c>
      <c r="AA106" s="11">
        <v>137405.925781</v>
      </c>
      <c r="AB106" s="11">
        <v>4707.2241426199998</v>
      </c>
      <c r="AF106">
        <f t="shared" si="44"/>
        <v>94.305148821163399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51</v>
      </c>
      <c r="F107" s="11">
        <v>25.5</v>
      </c>
      <c r="G107" s="11">
        <v>2.5499999999999998E-2</v>
      </c>
      <c r="H107" s="11">
        <v>121299.882812</v>
      </c>
      <c r="I107" s="11">
        <v>144251.09375</v>
      </c>
      <c r="J107" s="11">
        <v>134244.473192</v>
      </c>
      <c r="K107" s="13">
        <v>5317.9911895699997</v>
      </c>
      <c r="O107">
        <f t="shared" si="42"/>
        <v>88.490652454501671</v>
      </c>
      <c r="T107" s="1"/>
      <c r="U107" s="11">
        <v>10</v>
      </c>
      <c r="V107" s="11">
        <v>51</v>
      </c>
      <c r="W107" s="11">
        <v>25.5</v>
      </c>
      <c r="X107" s="11">
        <v>2.5499999999999998E-2</v>
      </c>
      <c r="Y107" s="11">
        <v>123787.273438</v>
      </c>
      <c r="Z107" s="11">
        <v>142715.203125</v>
      </c>
      <c r="AA107" s="11">
        <v>134554.34635400001</v>
      </c>
      <c r="AB107" s="11">
        <v>4591.1447166300004</v>
      </c>
      <c r="AF107">
        <f t="shared" si="44"/>
        <v>92.348038014550824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50</v>
      </c>
      <c r="F108" s="11">
        <v>25</v>
      </c>
      <c r="G108" s="11">
        <v>2.5000000000000001E-2</v>
      </c>
      <c r="H108" s="11">
        <v>124780.9375</v>
      </c>
      <c r="I108" s="11">
        <v>138918.296875</v>
      </c>
      <c r="J108" s="11">
        <v>132018.635469</v>
      </c>
      <c r="K108" s="13">
        <v>3750.6467081400001</v>
      </c>
      <c r="O108">
        <f t="shared" si="42"/>
        <v>87.023435013941508</v>
      </c>
      <c r="T108" s="1"/>
      <c r="U108" s="11">
        <v>11</v>
      </c>
      <c r="V108" s="11">
        <v>50</v>
      </c>
      <c r="W108" s="11">
        <v>25</v>
      </c>
      <c r="X108" s="11">
        <v>2.5000000000000001E-2</v>
      </c>
      <c r="Y108" s="11">
        <v>125829.789062</v>
      </c>
      <c r="Z108" s="11">
        <v>139616.734375</v>
      </c>
      <c r="AA108" s="11">
        <v>132046.95765600001</v>
      </c>
      <c r="AB108" s="11">
        <v>3568.43421171</v>
      </c>
      <c r="AF108">
        <f t="shared" si="44"/>
        <v>90.627153977174828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51</v>
      </c>
      <c r="F109" s="11">
        <v>25.5</v>
      </c>
      <c r="G109" s="11">
        <v>2.5499999999999998E-2</v>
      </c>
      <c r="H109" s="11">
        <v>122755.414062</v>
      </c>
      <c r="I109" s="11">
        <v>141366.109375</v>
      </c>
      <c r="J109" s="11">
        <v>130515.842065</v>
      </c>
      <c r="K109" s="13">
        <v>3889.6983816000002</v>
      </c>
      <c r="O109">
        <f t="shared" si="42"/>
        <v>86.032830591559929</v>
      </c>
      <c r="T109" s="1"/>
      <c r="U109" s="11">
        <v>12</v>
      </c>
      <c r="V109" s="11">
        <v>51</v>
      </c>
      <c r="W109" s="11">
        <v>25.5</v>
      </c>
      <c r="X109" s="11">
        <v>2.5499999999999998E-2</v>
      </c>
      <c r="Y109" s="11">
        <v>122979.945312</v>
      </c>
      <c r="Z109" s="11">
        <v>140193.96875</v>
      </c>
      <c r="AA109" s="11">
        <v>131404.030944</v>
      </c>
      <c r="AB109" s="11">
        <v>3817.7787638</v>
      </c>
      <c r="AF109">
        <f t="shared" si="44"/>
        <v>90.185897176118829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51</v>
      </c>
      <c r="F110" s="11">
        <v>25.5</v>
      </c>
      <c r="G110" s="11">
        <v>2.5499999999999998E-2</v>
      </c>
      <c r="H110" s="11">
        <v>120732.046875</v>
      </c>
      <c r="I110" s="11">
        <v>138833.09375</v>
      </c>
      <c r="J110" s="11">
        <v>129408.82107799999</v>
      </c>
      <c r="K110" s="13">
        <v>3616.3756361800001</v>
      </c>
      <c r="O110">
        <f t="shared" si="42"/>
        <v>85.303109604980833</v>
      </c>
      <c r="T110" s="1"/>
      <c r="U110" s="11">
        <v>13</v>
      </c>
      <c r="V110" s="11">
        <v>51</v>
      </c>
      <c r="W110" s="11">
        <v>25.5</v>
      </c>
      <c r="X110" s="11">
        <v>2.5499999999999998E-2</v>
      </c>
      <c r="Y110" s="11">
        <v>122710.742188</v>
      </c>
      <c r="Z110" s="11">
        <v>136892.671875</v>
      </c>
      <c r="AA110" s="11">
        <v>129307.307445</v>
      </c>
      <c r="AB110" s="11">
        <v>3310.4661937699998</v>
      </c>
      <c r="AF110">
        <f t="shared" si="44"/>
        <v>88.746863011572145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48</v>
      </c>
      <c r="F111" s="11">
        <v>24</v>
      </c>
      <c r="G111" s="11">
        <v>2.4E-2</v>
      </c>
      <c r="H111" s="11">
        <v>119735.046875</v>
      </c>
      <c r="I111" s="11">
        <v>135163.28125</v>
      </c>
      <c r="J111" s="11">
        <v>128486.609375</v>
      </c>
      <c r="K111" s="13">
        <v>3895.5577257599998</v>
      </c>
      <c r="O111">
        <f t="shared" si="42"/>
        <v>84.695210349546088</v>
      </c>
      <c r="T111" s="1"/>
      <c r="U111" s="11">
        <v>14</v>
      </c>
      <c r="V111" s="11">
        <v>48</v>
      </c>
      <c r="W111" s="11">
        <v>24</v>
      </c>
      <c r="X111" s="11">
        <v>2.4E-2</v>
      </c>
      <c r="Y111" s="11">
        <v>123130.40625</v>
      </c>
      <c r="Z111" s="11">
        <v>137848.21875</v>
      </c>
      <c r="AA111" s="11">
        <v>128878.835938</v>
      </c>
      <c r="AB111" s="11">
        <v>3363.67426062</v>
      </c>
      <c r="AF111">
        <f t="shared" si="44"/>
        <v>88.452792220930519</v>
      </c>
      <c r="AK111" s="1"/>
      <c r="AY111" s="1"/>
    </row>
    <row r="112" spans="3:63" s="32" customFormat="1" x14ac:dyDescent="0.25">
      <c r="C112" s="31">
        <f t="shared" ref="C112" si="57">C25</f>
        <v>0</v>
      </c>
      <c r="D112" s="32">
        <v>15</v>
      </c>
      <c r="E112" s="32">
        <v>51</v>
      </c>
      <c r="F112" s="32">
        <v>25.5</v>
      </c>
      <c r="G112" s="32">
        <v>2.5499999999999998E-2</v>
      </c>
      <c r="H112" s="32">
        <v>121003.773438</v>
      </c>
      <c r="I112" s="32">
        <v>136151.578125</v>
      </c>
      <c r="J112" s="32">
        <v>128536.740502</v>
      </c>
      <c r="K112" s="33">
        <v>3810.2134384400001</v>
      </c>
      <c r="L112" s="33"/>
      <c r="O112" s="32">
        <f t="shared" si="42"/>
        <v>84.728255554544319</v>
      </c>
      <c r="P112" s="32">
        <f>AVERAGE(O111:O113)</f>
        <v>84.486990207645803</v>
      </c>
      <c r="T112" s="31"/>
      <c r="U112" s="32">
        <v>15</v>
      </c>
      <c r="V112" s="32">
        <v>51</v>
      </c>
      <c r="W112" s="32">
        <v>25.5</v>
      </c>
      <c r="X112" s="32">
        <v>2.5499999999999998E-2</v>
      </c>
      <c r="Y112" s="32">
        <v>120951.953125</v>
      </c>
      <c r="Z112" s="32">
        <v>136128.90625</v>
      </c>
      <c r="AA112" s="32">
        <v>128951.406556</v>
      </c>
      <c r="AB112" s="32">
        <v>4215.1040094</v>
      </c>
      <c r="AF112" s="32">
        <f t="shared" si="44"/>
        <v>88.502599264488751</v>
      </c>
      <c r="AG112" s="32">
        <f>AVERAGE(AF111:AF113)</f>
        <v>88.316668767652502</v>
      </c>
      <c r="AK112" s="31"/>
      <c r="AY112" s="31"/>
    </row>
    <row r="113" spans="3:51" x14ac:dyDescent="0.25">
      <c r="C113" s="1">
        <f t="shared" ref="C113" si="58">C26</f>
        <v>2</v>
      </c>
      <c r="D113" s="11">
        <v>16</v>
      </c>
      <c r="E113" s="11">
        <v>50</v>
      </c>
      <c r="F113" s="11">
        <v>25</v>
      </c>
      <c r="G113" s="11">
        <v>2.5000000000000001E-2</v>
      </c>
      <c r="H113" s="11">
        <v>119315.617188</v>
      </c>
      <c r="I113" s="11">
        <v>135489.53125</v>
      </c>
      <c r="J113" s="11">
        <v>127488.83906300001</v>
      </c>
      <c r="K113" s="13">
        <v>3436.53119259</v>
      </c>
      <c r="O113">
        <f t="shared" si="42"/>
        <v>84.037504718847003</v>
      </c>
      <c r="T113" s="1"/>
      <c r="U113" s="11">
        <v>16</v>
      </c>
      <c r="V113" s="11">
        <v>50</v>
      </c>
      <c r="W113" s="11">
        <v>25</v>
      </c>
      <c r="X113" s="11">
        <v>2.5000000000000001E-2</v>
      </c>
      <c r="Y113" s="11">
        <v>119507.890625</v>
      </c>
      <c r="Z113" s="11">
        <v>134586.046875</v>
      </c>
      <c r="AA113" s="11">
        <v>128211.25531199999</v>
      </c>
      <c r="AB113" s="11">
        <v>3663.2119401800001</v>
      </c>
      <c r="AF113">
        <f t="shared" si="44"/>
        <v>87.994614817538192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50</v>
      </c>
      <c r="F114" s="11">
        <v>25</v>
      </c>
      <c r="G114" s="11">
        <v>2.5000000000000001E-2</v>
      </c>
      <c r="H114" s="11">
        <v>117595.757812</v>
      </c>
      <c r="I114" s="11">
        <v>134072.234375</v>
      </c>
      <c r="J114" s="11">
        <v>127900.200625</v>
      </c>
      <c r="K114" s="13">
        <v>3825.2298986800001</v>
      </c>
      <c r="O114">
        <f t="shared" si="42"/>
        <v>84.308664135324577</v>
      </c>
      <c r="T114" s="1"/>
      <c r="U114" s="11">
        <v>17</v>
      </c>
      <c r="V114" s="11">
        <v>50</v>
      </c>
      <c r="W114" s="11">
        <v>25</v>
      </c>
      <c r="X114" s="11">
        <v>2.5000000000000001E-2</v>
      </c>
      <c r="Y114" s="11">
        <v>118817.15625</v>
      </c>
      <c r="Z114" s="11">
        <v>138694.15625</v>
      </c>
      <c r="AA114" s="11">
        <v>128695.701563</v>
      </c>
      <c r="AB114" s="11">
        <v>3816.0984856700002</v>
      </c>
      <c r="AF114">
        <f t="shared" si="44"/>
        <v>88.327102485276953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52</v>
      </c>
      <c r="F115" s="11">
        <v>26</v>
      </c>
      <c r="G115" s="11">
        <v>2.5999999999999999E-2</v>
      </c>
      <c r="H115" s="11">
        <v>119896.25</v>
      </c>
      <c r="I115" s="11">
        <v>135720.84375</v>
      </c>
      <c r="J115" s="11">
        <v>128227.123047</v>
      </c>
      <c r="K115" s="13">
        <v>3761.37083889</v>
      </c>
      <c r="O115">
        <f t="shared" si="42"/>
        <v>84.524163349086692</v>
      </c>
      <c r="T115" s="1"/>
      <c r="U115" s="11">
        <v>18</v>
      </c>
      <c r="V115" s="11">
        <v>52</v>
      </c>
      <c r="W115" s="11">
        <v>26</v>
      </c>
      <c r="X115" s="11">
        <v>2.5999999999999999E-2</v>
      </c>
      <c r="Y115" s="11">
        <v>118103.90625</v>
      </c>
      <c r="Z115" s="11">
        <v>141522.375</v>
      </c>
      <c r="AA115" s="11">
        <v>129925.29597399999</v>
      </c>
      <c r="AB115" s="11">
        <v>3656.0041102499999</v>
      </c>
      <c r="AF115">
        <f t="shared" si="44"/>
        <v>89.171004109314921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50</v>
      </c>
      <c r="F116" s="11">
        <v>25</v>
      </c>
      <c r="G116" s="11">
        <v>2.5000000000000001E-2</v>
      </c>
      <c r="H116" s="11">
        <v>122500.140625</v>
      </c>
      <c r="I116" s="11">
        <v>136380.734375</v>
      </c>
      <c r="J116" s="11">
        <v>129963.96281300001</v>
      </c>
      <c r="K116" s="13">
        <v>3338.18419679</v>
      </c>
      <c r="O116">
        <f t="shared" si="42"/>
        <v>85.669045372516052</v>
      </c>
      <c r="T116" s="1"/>
      <c r="U116" s="11">
        <v>19</v>
      </c>
      <c r="V116" s="11">
        <v>50</v>
      </c>
      <c r="W116" s="11">
        <v>25</v>
      </c>
      <c r="X116" s="11">
        <v>2.5000000000000001E-2</v>
      </c>
      <c r="Y116" s="11">
        <v>123190.421875</v>
      </c>
      <c r="Z116" s="11">
        <v>140415.75</v>
      </c>
      <c r="AA116" s="11">
        <v>130787.65453099999</v>
      </c>
      <c r="AB116" s="11">
        <v>3739.4567587500001</v>
      </c>
      <c r="AF116">
        <f t="shared" si="44"/>
        <v>89.762862514204286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52</v>
      </c>
      <c r="F117" s="11">
        <v>26</v>
      </c>
      <c r="G117" s="11">
        <v>2.5999999999999999E-2</v>
      </c>
      <c r="H117" s="11">
        <v>123202.585938</v>
      </c>
      <c r="I117" s="11">
        <v>138517.25</v>
      </c>
      <c r="J117" s="11">
        <v>130840.42367800001</v>
      </c>
      <c r="K117" s="13">
        <v>3451.9002565400001</v>
      </c>
      <c r="O117">
        <f t="shared" si="42"/>
        <v>86.246786801645584</v>
      </c>
      <c r="T117" s="1"/>
      <c r="U117" s="11">
        <v>20</v>
      </c>
      <c r="V117" s="11">
        <v>52</v>
      </c>
      <c r="W117" s="11">
        <v>26</v>
      </c>
      <c r="X117" s="11">
        <v>2.5999999999999999E-2</v>
      </c>
      <c r="Y117" s="11">
        <v>120682.679688</v>
      </c>
      <c r="Z117" s="11">
        <v>139110.078125</v>
      </c>
      <c r="AA117" s="11">
        <v>131070.836989</v>
      </c>
      <c r="AB117" s="11">
        <v>3828.8920392099999</v>
      </c>
      <c r="AF117">
        <f t="shared" si="44"/>
        <v>89.957217769943384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52</v>
      </c>
      <c r="F118" s="11">
        <v>26</v>
      </c>
      <c r="G118" s="11">
        <v>2.5999999999999999E-2</v>
      </c>
      <c r="H118" s="11">
        <v>121071.023438</v>
      </c>
      <c r="I118" s="11">
        <v>139225.640625</v>
      </c>
      <c r="J118" s="11">
        <v>132756.618239</v>
      </c>
      <c r="K118" s="13">
        <v>3857.05042073</v>
      </c>
      <c r="O118">
        <f t="shared" si="42"/>
        <v>87.509895091326456</v>
      </c>
      <c r="T118" s="1"/>
      <c r="U118" s="11">
        <v>21</v>
      </c>
      <c r="V118" s="11">
        <v>52</v>
      </c>
      <c r="W118" s="11">
        <v>26</v>
      </c>
      <c r="X118" s="11">
        <v>2.5999999999999999E-2</v>
      </c>
      <c r="Y118" s="11">
        <v>124786.929688</v>
      </c>
      <c r="Z118" s="11">
        <v>140743.03125</v>
      </c>
      <c r="AA118" s="11">
        <v>133299.03756</v>
      </c>
      <c r="AB118" s="11">
        <v>3768.4746342100002</v>
      </c>
      <c r="AF118">
        <f t="shared" si="44"/>
        <v>91.486487961583194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52</v>
      </c>
      <c r="F119" s="11">
        <v>26</v>
      </c>
      <c r="G119" s="11">
        <v>2.5999999999999999E-2</v>
      </c>
      <c r="H119" s="11">
        <v>125957.109375</v>
      </c>
      <c r="I119" s="11">
        <v>145209.0625</v>
      </c>
      <c r="J119" s="11">
        <v>134404.58338299999</v>
      </c>
      <c r="K119" s="13">
        <v>4008.2664555599999</v>
      </c>
      <c r="O119">
        <f t="shared" si="42"/>
        <v>88.596193151480236</v>
      </c>
      <c r="T119" s="1"/>
      <c r="U119" s="11">
        <v>22</v>
      </c>
      <c r="V119" s="11">
        <v>52</v>
      </c>
      <c r="W119" s="11">
        <v>26</v>
      </c>
      <c r="X119" s="11">
        <v>2.5999999999999999E-2</v>
      </c>
      <c r="Y119" s="11">
        <v>123190.796875</v>
      </c>
      <c r="Z119" s="11">
        <v>146893.28125</v>
      </c>
      <c r="AA119" s="11">
        <v>135221.153395</v>
      </c>
      <c r="AB119" s="11">
        <v>4755.2949643700003</v>
      </c>
      <c r="AF119">
        <f t="shared" si="44"/>
        <v>92.805684487067069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130113.21875</v>
      </c>
      <c r="I120" s="11">
        <v>146874.71875</v>
      </c>
      <c r="J120" s="11">
        <v>137916.757966</v>
      </c>
      <c r="K120" s="13">
        <v>3579.5747774500001</v>
      </c>
      <c r="O120">
        <f t="shared" si="42"/>
        <v>90.911332188446636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127526.09375</v>
      </c>
      <c r="Z120" s="11">
        <v>146825.5625</v>
      </c>
      <c r="AA120" s="11">
        <v>137940.35477899999</v>
      </c>
      <c r="AB120" s="11">
        <v>4540.3019156500004</v>
      </c>
      <c r="AF120">
        <f t="shared" si="44"/>
        <v>94.671940907489159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50</v>
      </c>
      <c r="F121" s="11">
        <v>25</v>
      </c>
      <c r="G121" s="11">
        <v>2.5000000000000001E-2</v>
      </c>
      <c r="H121" s="11">
        <v>131996.703125</v>
      </c>
      <c r="I121" s="11">
        <v>151933.078125</v>
      </c>
      <c r="J121" s="11">
        <v>140195.7775</v>
      </c>
      <c r="K121" s="13">
        <v>4675.0266812700002</v>
      </c>
      <c r="O121">
        <f t="shared" si="42"/>
        <v>92.413605769808726</v>
      </c>
      <c r="T121" s="1"/>
      <c r="U121" s="11">
        <v>24</v>
      </c>
      <c r="V121" s="11">
        <v>50</v>
      </c>
      <c r="W121" s="11">
        <v>25</v>
      </c>
      <c r="X121" s="11">
        <v>2.5000000000000001E-2</v>
      </c>
      <c r="Y121" s="11">
        <v>131325.75</v>
      </c>
      <c r="Z121" s="11">
        <v>151128.109375</v>
      </c>
      <c r="AA121" s="11">
        <v>141382.91593700001</v>
      </c>
      <c r="AB121" s="11">
        <v>4754.7566191899996</v>
      </c>
      <c r="AF121">
        <f t="shared" si="44"/>
        <v>97.034657365937846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50</v>
      </c>
      <c r="F122" s="11">
        <v>25</v>
      </c>
      <c r="G122" s="11">
        <v>2.5000000000000001E-2</v>
      </c>
      <c r="H122" s="11">
        <v>136899.375</v>
      </c>
      <c r="I122" s="11">
        <v>153861.890625</v>
      </c>
      <c r="J122" s="11">
        <v>144294.63500000001</v>
      </c>
      <c r="K122" s="13">
        <v>4447.5499190399996</v>
      </c>
      <c r="O122">
        <f t="shared" si="42"/>
        <v>95.115471745134727</v>
      </c>
      <c r="T122" s="1"/>
      <c r="U122" s="11">
        <v>25</v>
      </c>
      <c r="V122" s="11">
        <v>50</v>
      </c>
      <c r="W122" s="11">
        <v>25</v>
      </c>
      <c r="X122" s="11">
        <v>2.5000000000000001E-2</v>
      </c>
      <c r="Y122" s="11">
        <v>132861.71875</v>
      </c>
      <c r="Z122" s="11">
        <v>156204.265625</v>
      </c>
      <c r="AA122" s="11">
        <v>145616.89874999999</v>
      </c>
      <c r="AB122" s="11">
        <v>5016.2240159399998</v>
      </c>
      <c r="AF122">
        <f t="shared" si="44"/>
        <v>99.940546446170103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50</v>
      </c>
      <c r="F123" s="11">
        <v>25</v>
      </c>
      <c r="G123" s="11">
        <v>2.5000000000000001E-2</v>
      </c>
      <c r="H123" s="11">
        <v>137772.703125</v>
      </c>
      <c r="I123" s="11">
        <v>158051.78125</v>
      </c>
      <c r="J123" s="11">
        <v>148749.09781199999</v>
      </c>
      <c r="K123" s="13">
        <v>5748.9873607</v>
      </c>
      <c r="O123">
        <f t="shared" si="42"/>
        <v>98.051743989314417</v>
      </c>
      <c r="U123" s="11">
        <v>26</v>
      </c>
      <c r="V123" s="11">
        <v>50</v>
      </c>
      <c r="W123" s="11">
        <v>25</v>
      </c>
      <c r="X123" s="11">
        <v>2.5000000000000001E-2</v>
      </c>
      <c r="Y123" s="11">
        <v>136366.515625</v>
      </c>
      <c r="Z123" s="11">
        <v>160022.4375</v>
      </c>
      <c r="AA123" s="11">
        <v>149301.304688</v>
      </c>
      <c r="AB123" s="11">
        <v>5671.0306234899999</v>
      </c>
      <c r="AF123">
        <f t="shared" si="44"/>
        <v>102.46924707043907</v>
      </c>
    </row>
    <row r="124" spans="3:51" x14ac:dyDescent="0.25">
      <c r="C124" s="1">
        <f t="shared" ref="C124" si="69">C37</f>
        <v>24</v>
      </c>
      <c r="D124" s="11">
        <v>27</v>
      </c>
      <c r="E124" s="11">
        <v>52</v>
      </c>
      <c r="F124" s="11">
        <v>26</v>
      </c>
      <c r="G124" s="11">
        <v>2.5999999999999999E-2</v>
      </c>
      <c r="H124" s="11">
        <v>142578.0625</v>
      </c>
      <c r="I124" s="11">
        <v>162882.59375</v>
      </c>
      <c r="J124" s="11">
        <v>153700.231971</v>
      </c>
      <c r="K124" s="13">
        <v>5416.2704248500004</v>
      </c>
      <c r="O124">
        <f t="shared" si="42"/>
        <v>101.31540976044123</v>
      </c>
      <c r="U124" s="11">
        <v>27</v>
      </c>
      <c r="V124" s="11">
        <v>52</v>
      </c>
      <c r="W124" s="11">
        <v>26</v>
      </c>
      <c r="X124" s="11">
        <v>2.5999999999999999E-2</v>
      </c>
      <c r="Y124" s="11">
        <v>141865.453125</v>
      </c>
      <c r="Z124" s="11">
        <v>166238.078125</v>
      </c>
      <c r="AA124" s="11">
        <v>155134.325721</v>
      </c>
      <c r="AB124" s="11">
        <v>4620.39898782</v>
      </c>
      <c r="AF124">
        <f t="shared" si="44"/>
        <v>106.47259636900407</v>
      </c>
    </row>
    <row r="125" spans="3:51" x14ac:dyDescent="0.25">
      <c r="C125" s="1">
        <f>C38</f>
        <v>26</v>
      </c>
      <c r="D125" s="11">
        <v>28</v>
      </c>
      <c r="E125" s="11">
        <v>50</v>
      </c>
      <c r="F125" s="11">
        <v>25</v>
      </c>
      <c r="G125" s="11">
        <v>2.5000000000000001E-2</v>
      </c>
      <c r="H125" s="11">
        <v>149892.046875</v>
      </c>
      <c r="I125" s="11">
        <v>167303.3125</v>
      </c>
      <c r="J125" s="11">
        <v>159693.55093699999</v>
      </c>
      <c r="K125" s="13">
        <v>3880.6639401299999</v>
      </c>
      <c r="O125">
        <f t="shared" si="42"/>
        <v>105.26605810415928</v>
      </c>
      <c r="U125" s="11">
        <v>28</v>
      </c>
      <c r="V125" s="11">
        <v>50</v>
      </c>
      <c r="W125" s="11">
        <v>25</v>
      </c>
      <c r="X125" s="11">
        <v>2.5000000000000001E-2</v>
      </c>
      <c r="Y125" s="11">
        <v>148219.421875</v>
      </c>
      <c r="Z125" s="11">
        <v>169550.578125</v>
      </c>
      <c r="AA125" s="11">
        <v>160677.27531200001</v>
      </c>
      <c r="AB125" s="11">
        <v>4692.09265461</v>
      </c>
      <c r="AF125">
        <f t="shared" si="44"/>
        <v>110.27686232854207</v>
      </c>
    </row>
    <row r="126" spans="3:51" x14ac:dyDescent="0.25">
      <c r="C126" s="1">
        <f>C39</f>
        <v>28</v>
      </c>
      <c r="D126" s="11">
        <v>29</v>
      </c>
      <c r="E126" s="11">
        <v>52</v>
      </c>
      <c r="F126" s="11">
        <v>26</v>
      </c>
      <c r="G126" s="11">
        <v>2.5999999999999999E-2</v>
      </c>
      <c r="H126" s="11">
        <v>164218.125</v>
      </c>
      <c r="I126" s="11">
        <v>182563.640625</v>
      </c>
      <c r="J126" s="11">
        <v>175485.603065</v>
      </c>
      <c r="K126" s="13">
        <v>3705.3748361600001</v>
      </c>
      <c r="O126">
        <f t="shared" si="42"/>
        <v>115.67579016369483</v>
      </c>
      <c r="U126" s="11">
        <v>29</v>
      </c>
      <c r="V126" s="11">
        <v>52</v>
      </c>
      <c r="W126" s="11">
        <v>26</v>
      </c>
      <c r="X126" s="11">
        <v>2.5999999999999999E-2</v>
      </c>
      <c r="Y126" s="11">
        <v>165967.015625</v>
      </c>
      <c r="Z126" s="11">
        <v>184433.625</v>
      </c>
      <c r="AA126" s="11">
        <v>176981.86388200001</v>
      </c>
      <c r="AB126" s="11">
        <v>4536.5969333100002</v>
      </c>
      <c r="AF126">
        <f t="shared" si="44"/>
        <v>121.46711226006506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5586.0378020999997</v>
      </c>
      <c r="F167" s="11">
        <v>1485.9537451199999</v>
      </c>
      <c r="G167" s="11">
        <v>0</v>
      </c>
      <c r="H167" s="6">
        <f>E167/F167</f>
        <v>3.7592272440814725</v>
      </c>
      <c r="N167" s="11">
        <v>4185.8205642000003</v>
      </c>
      <c r="O167" s="11">
        <v>761.26187957499997</v>
      </c>
      <c r="P167" s="11">
        <v>12.3412858947</v>
      </c>
      <c r="Q167" s="6">
        <f>N167/O167</f>
        <v>5.4985290561729894</v>
      </c>
    </row>
    <row r="168" spans="3:17" x14ac:dyDescent="0.25">
      <c r="C168">
        <f t="shared" ref="C168" si="70">C12</f>
        <v>-26</v>
      </c>
      <c r="D168" s="11">
        <v>2</v>
      </c>
      <c r="E168" s="11">
        <v>978856.55796899996</v>
      </c>
      <c r="F168" s="11">
        <v>21654.175588400001</v>
      </c>
      <c r="G168" s="11">
        <v>155.61093638200001</v>
      </c>
      <c r="H168" s="6">
        <f t="shared" ref="H168:H195" si="71">E168/F168</f>
        <v>45.204055632271078</v>
      </c>
      <c r="N168" s="11">
        <v>138340.29621100001</v>
      </c>
      <c r="O168" s="11">
        <v>4417.5528277599997</v>
      </c>
      <c r="P168" s="11">
        <v>95.450457005499999</v>
      </c>
      <c r="Q168" s="6">
        <f t="shared" ref="Q168:Q195" si="72">N168/O168</f>
        <v>31.316047957970422</v>
      </c>
    </row>
    <row r="169" spans="3:17" x14ac:dyDescent="0.25">
      <c r="C169">
        <f t="shared" ref="C169" si="73">C13</f>
        <v>-24</v>
      </c>
      <c r="D169" s="11">
        <v>3</v>
      </c>
      <c r="E169" s="11">
        <v>1321258.76923</v>
      </c>
      <c r="F169" s="11">
        <v>12010.528205299999</v>
      </c>
      <c r="G169" s="11">
        <v>393.06841432099998</v>
      </c>
      <c r="H169" s="6">
        <f t="shared" si="71"/>
        <v>110.00838153370771</v>
      </c>
      <c r="N169" s="11">
        <v>181557.26923100001</v>
      </c>
      <c r="O169" s="11">
        <v>2121.3441446699999</v>
      </c>
      <c r="P169" s="11">
        <v>341.32486244299997</v>
      </c>
      <c r="Q169" s="6">
        <f t="shared" si="72"/>
        <v>85.585957227719589</v>
      </c>
    </row>
    <row r="170" spans="3:17" x14ac:dyDescent="0.25">
      <c r="C170">
        <f t="shared" ref="C170" si="74">C14</f>
        <v>-22</v>
      </c>
      <c r="D170" s="11">
        <v>4</v>
      </c>
      <c r="E170" s="11">
        <v>1315250.7622499999</v>
      </c>
      <c r="F170" s="11">
        <v>12664.7018591</v>
      </c>
      <c r="G170" s="11">
        <v>535.15626675500005</v>
      </c>
      <c r="H170" s="6">
        <f t="shared" si="71"/>
        <v>103.85169559320889</v>
      </c>
      <c r="N170" s="11">
        <v>166668.81924000001</v>
      </c>
      <c r="O170" s="11">
        <v>1893.13933249</v>
      </c>
      <c r="P170" s="11">
        <v>174.14881635200001</v>
      </c>
      <c r="Q170" s="6">
        <f t="shared" si="72"/>
        <v>88.038326804390337</v>
      </c>
    </row>
    <row r="171" spans="3:17" x14ac:dyDescent="0.25">
      <c r="C171">
        <f t="shared" ref="C171" si="75">C15</f>
        <v>-20</v>
      </c>
      <c r="D171" s="11">
        <v>5</v>
      </c>
      <c r="E171" s="11">
        <v>1295113.8553899999</v>
      </c>
      <c r="F171" s="11">
        <v>11195.3928791</v>
      </c>
      <c r="G171" s="11">
        <v>576.42170401199996</v>
      </c>
      <c r="H171" s="6">
        <f t="shared" si="71"/>
        <v>115.68275176905756</v>
      </c>
      <c r="N171" s="11">
        <v>157579.51194900001</v>
      </c>
      <c r="O171" s="11">
        <v>1786.77390603</v>
      </c>
      <c r="P171" s="11">
        <v>364.342004739</v>
      </c>
      <c r="Q171" s="6">
        <f t="shared" si="72"/>
        <v>88.192194556457906</v>
      </c>
    </row>
    <row r="172" spans="3:17" x14ac:dyDescent="0.25">
      <c r="C172">
        <f t="shared" ref="C172" si="76">C16</f>
        <v>-18</v>
      </c>
      <c r="D172" s="11">
        <v>6</v>
      </c>
      <c r="E172" s="11">
        <v>1283077.59314</v>
      </c>
      <c r="F172" s="11">
        <v>9500.6675929600005</v>
      </c>
      <c r="G172" s="11">
        <v>537.81698952500005</v>
      </c>
      <c r="H172" s="6">
        <f t="shared" si="71"/>
        <v>135.05130882494629</v>
      </c>
      <c r="N172" s="11">
        <v>150679.00674000001</v>
      </c>
      <c r="O172" s="11">
        <v>1521.6929282200001</v>
      </c>
      <c r="P172" s="11">
        <v>824.74966494199998</v>
      </c>
      <c r="Q172" s="6">
        <f t="shared" si="72"/>
        <v>99.020639411301417</v>
      </c>
    </row>
    <row r="173" spans="3:17" x14ac:dyDescent="0.25">
      <c r="C173">
        <f t="shared" ref="C173" si="77">C17</f>
        <v>-16</v>
      </c>
      <c r="D173" s="11">
        <v>7</v>
      </c>
      <c r="E173" s="11">
        <v>1271271.0098000001</v>
      </c>
      <c r="F173" s="11">
        <v>10149.0117947</v>
      </c>
      <c r="G173" s="11">
        <v>369.64516995000002</v>
      </c>
      <c r="H173" s="6">
        <f t="shared" si="71"/>
        <v>125.26057073496369</v>
      </c>
      <c r="N173" s="11">
        <v>145310.755515</v>
      </c>
      <c r="O173" s="11">
        <v>1503.1957067599999</v>
      </c>
      <c r="P173" s="11">
        <v>1048.8942772</v>
      </c>
      <c r="Q173" s="6">
        <f t="shared" si="72"/>
        <v>96.667888859398062</v>
      </c>
    </row>
    <row r="174" spans="3:17" x14ac:dyDescent="0.25">
      <c r="C174">
        <f t="shared" ref="C174" si="78">C18</f>
        <v>-14</v>
      </c>
      <c r="D174" s="11">
        <v>8</v>
      </c>
      <c r="E174" s="11">
        <v>1261545.47596</v>
      </c>
      <c r="F174" s="11">
        <v>9106.8299270000007</v>
      </c>
      <c r="G174" s="11">
        <v>639.108802502</v>
      </c>
      <c r="H174" s="6">
        <f t="shared" si="71"/>
        <v>138.52740043159915</v>
      </c>
      <c r="N174" s="11">
        <v>141123.423377</v>
      </c>
      <c r="O174" s="11">
        <v>1480.0945320000001</v>
      </c>
      <c r="P174" s="11">
        <v>811.254648245</v>
      </c>
      <c r="Q174" s="6">
        <f t="shared" si="72"/>
        <v>95.34757431088191</v>
      </c>
    </row>
    <row r="175" spans="3:17" x14ac:dyDescent="0.25">
      <c r="C175">
        <f t="shared" ref="C175" si="79">C19</f>
        <v>-12</v>
      </c>
      <c r="D175" s="11">
        <v>9</v>
      </c>
      <c r="E175" s="11">
        <v>1252577.4831699999</v>
      </c>
      <c r="F175" s="11">
        <v>9619.9446329000002</v>
      </c>
      <c r="G175" s="11">
        <v>331.80011763900001</v>
      </c>
      <c r="H175" s="6">
        <f t="shared" si="71"/>
        <v>130.20630897252903</v>
      </c>
      <c r="N175" s="11">
        <v>137412.03335300001</v>
      </c>
      <c r="O175" s="11">
        <v>1438.1341966499999</v>
      </c>
      <c r="P175" s="11">
        <v>348.90684344200002</v>
      </c>
      <c r="Q175" s="6">
        <f t="shared" si="72"/>
        <v>95.548825466419316</v>
      </c>
    </row>
    <row r="176" spans="3:17" x14ac:dyDescent="0.25">
      <c r="C176">
        <f t="shared" ref="C176" si="80">C20</f>
        <v>-10</v>
      </c>
      <c r="D176" s="11">
        <v>10</v>
      </c>
      <c r="E176" s="11">
        <v>1234885.8946100001</v>
      </c>
      <c r="F176" s="11">
        <v>9683.7909314799999</v>
      </c>
      <c r="G176" s="11">
        <v>1048.0205883000001</v>
      </c>
      <c r="H176" s="6">
        <f t="shared" si="71"/>
        <v>127.52091648278379</v>
      </c>
      <c r="N176" s="11">
        <v>134399.410539</v>
      </c>
      <c r="O176" s="11">
        <v>1633.24357639</v>
      </c>
      <c r="P176" s="11">
        <v>388.09881180399998</v>
      </c>
      <c r="Q176" s="6">
        <f t="shared" si="72"/>
        <v>82.289875485729112</v>
      </c>
    </row>
    <row r="177" spans="3:17" x14ac:dyDescent="0.25">
      <c r="C177">
        <f t="shared" ref="C177" si="81">C21</f>
        <v>-8</v>
      </c>
      <c r="D177" s="11">
        <v>11</v>
      </c>
      <c r="E177" s="11">
        <v>1223187.2150000001</v>
      </c>
      <c r="F177" s="11">
        <v>8025.15815552</v>
      </c>
      <c r="G177" s="11">
        <v>413.50171699499998</v>
      </c>
      <c r="H177" s="6">
        <f t="shared" si="71"/>
        <v>152.4190790132462</v>
      </c>
      <c r="N177" s="11">
        <v>132032.796875</v>
      </c>
      <c r="O177" s="11">
        <v>1475.6324102000001</v>
      </c>
      <c r="P177" s="11">
        <v>264.762711411</v>
      </c>
      <c r="Q177" s="6">
        <f t="shared" si="72"/>
        <v>89.475397776811448</v>
      </c>
    </row>
    <row r="178" spans="3:17" x14ac:dyDescent="0.25">
      <c r="C178">
        <f t="shared" ref="C178" si="82">C22</f>
        <v>-6</v>
      </c>
      <c r="D178" s="11">
        <v>12</v>
      </c>
      <c r="E178" s="11">
        <v>1220255.6911800001</v>
      </c>
      <c r="F178" s="11">
        <v>8478.5291670299994</v>
      </c>
      <c r="G178" s="11">
        <v>770.21160634399996</v>
      </c>
      <c r="H178" s="6">
        <f t="shared" si="71"/>
        <v>143.92303985048997</v>
      </c>
      <c r="N178" s="11">
        <v>130959.936734</v>
      </c>
      <c r="O178" s="11">
        <v>1647.25453004</v>
      </c>
      <c r="P178" s="11">
        <v>812.65958138999997</v>
      </c>
      <c r="Q178" s="6">
        <f t="shared" si="72"/>
        <v>79.501943595092087</v>
      </c>
    </row>
    <row r="179" spans="3:17" x14ac:dyDescent="0.25">
      <c r="C179">
        <f t="shared" ref="C179" si="83">C23</f>
        <v>-4</v>
      </c>
      <c r="D179" s="11">
        <v>13</v>
      </c>
      <c r="E179" s="11">
        <v>1215350.9460799999</v>
      </c>
      <c r="F179" s="11">
        <v>9118.1471916600003</v>
      </c>
      <c r="G179" s="11">
        <v>398.03976754600001</v>
      </c>
      <c r="H179" s="6">
        <f t="shared" si="71"/>
        <v>133.28924402444744</v>
      </c>
      <c r="N179" s="11">
        <v>129358.06479800001</v>
      </c>
      <c r="O179" s="11">
        <v>1412.3657468900001</v>
      </c>
      <c r="P179" s="11">
        <v>176.09342137499999</v>
      </c>
      <c r="Q179" s="6">
        <f t="shared" si="72"/>
        <v>91.589636100170068</v>
      </c>
    </row>
    <row r="180" spans="3:17" x14ac:dyDescent="0.25">
      <c r="C180">
        <f t="shared" ref="C180" si="84">C24</f>
        <v>-2</v>
      </c>
      <c r="D180" s="11">
        <v>14</v>
      </c>
      <c r="E180" s="11">
        <v>1215234.46615</v>
      </c>
      <c r="F180" s="11">
        <v>10550.081068</v>
      </c>
      <c r="G180" s="11">
        <v>481.44879770300003</v>
      </c>
      <c r="H180" s="6">
        <f t="shared" si="71"/>
        <v>115.18721593865197</v>
      </c>
      <c r="N180" s="11">
        <v>128682.722331</v>
      </c>
      <c r="O180" s="11">
        <v>1592.49930064</v>
      </c>
      <c r="P180" s="11">
        <v>303.93423104300001</v>
      </c>
      <c r="Q180" s="6">
        <f t="shared" si="72"/>
        <v>80.805512617358431</v>
      </c>
    </row>
    <row r="181" spans="3:17" x14ac:dyDescent="0.25">
      <c r="C181">
        <f t="shared" ref="C181" si="85">C25</f>
        <v>0</v>
      </c>
      <c r="D181" s="11">
        <v>15</v>
      </c>
      <c r="E181" s="11">
        <v>1215061.2696100001</v>
      </c>
      <c r="F181" s="11">
        <v>8362.1667851500006</v>
      </c>
      <c r="G181" s="11">
        <v>844.45734562600001</v>
      </c>
      <c r="H181" s="6">
        <f t="shared" si="71"/>
        <v>145.30459638377141</v>
      </c>
      <c r="N181" s="11">
        <v>128744.073223</v>
      </c>
      <c r="O181" s="11">
        <v>1537.92064749</v>
      </c>
      <c r="P181" s="11">
        <v>319.44565297999998</v>
      </c>
      <c r="Q181" s="6">
        <f t="shared" si="72"/>
        <v>83.71307936668893</v>
      </c>
    </row>
    <row r="182" spans="3:17" x14ac:dyDescent="0.25">
      <c r="C182">
        <f t="shared" ref="C182" si="86">C26</f>
        <v>2</v>
      </c>
      <c r="D182" s="11">
        <v>16</v>
      </c>
      <c r="E182" s="11">
        <v>1211834.8525</v>
      </c>
      <c r="F182" s="11">
        <v>12656.4529724</v>
      </c>
      <c r="G182" s="11">
        <v>211.20944412200001</v>
      </c>
      <c r="H182" s="6">
        <f t="shared" si="71"/>
        <v>95.748378723695751</v>
      </c>
      <c r="N182" s="11">
        <v>127850.047656</v>
      </c>
      <c r="O182" s="11">
        <v>2044.8277438699999</v>
      </c>
      <c r="P182" s="11">
        <v>719.66651679999995</v>
      </c>
      <c r="Q182" s="6">
        <f t="shared" si="72"/>
        <v>62.523627253821175</v>
      </c>
    </row>
    <row r="183" spans="3:17" x14ac:dyDescent="0.25">
      <c r="C183">
        <f t="shared" ref="C183" si="87">C27</f>
        <v>4</v>
      </c>
      <c r="D183" s="11">
        <v>17</v>
      </c>
      <c r="E183" s="11">
        <v>1213589.0725</v>
      </c>
      <c r="F183" s="11">
        <v>11043.8817932</v>
      </c>
      <c r="G183" s="11">
        <v>458.563333473</v>
      </c>
      <c r="H183" s="6">
        <f t="shared" si="71"/>
        <v>109.88790854744911</v>
      </c>
      <c r="N183" s="11">
        <v>128297.95203099999</v>
      </c>
      <c r="O183" s="11">
        <v>1503.9633168</v>
      </c>
      <c r="P183" s="11">
        <v>313.61103900900002</v>
      </c>
      <c r="Q183" s="6">
        <f t="shared" si="72"/>
        <v>85.30657004585791</v>
      </c>
    </row>
    <row r="184" spans="3:17" x14ac:dyDescent="0.25">
      <c r="C184">
        <f t="shared" ref="C184" si="88">C28</f>
        <v>6</v>
      </c>
      <c r="D184" s="11">
        <v>18</v>
      </c>
      <c r="E184" s="11">
        <v>1215918.64423</v>
      </c>
      <c r="F184" s="11">
        <v>11359.342398999999</v>
      </c>
      <c r="G184" s="11">
        <v>216.26027855500001</v>
      </c>
      <c r="H184" s="6">
        <f t="shared" si="71"/>
        <v>107.04128826480671</v>
      </c>
      <c r="N184" s="11">
        <v>129076.209135</v>
      </c>
      <c r="O184" s="11">
        <v>1864.3572551300001</v>
      </c>
      <c r="P184" s="11">
        <v>214.85407491800001</v>
      </c>
      <c r="Q184" s="6">
        <f t="shared" si="72"/>
        <v>69.233623963342595</v>
      </c>
    </row>
    <row r="185" spans="3:17" x14ac:dyDescent="0.25">
      <c r="C185">
        <f t="shared" ref="C185" si="89">C29</f>
        <v>8</v>
      </c>
      <c r="D185" s="11">
        <v>19</v>
      </c>
      <c r="E185" s="11">
        <v>1215600.5475000001</v>
      </c>
      <c r="F185" s="11">
        <v>10155.405656700001</v>
      </c>
      <c r="G185" s="11">
        <v>290.03123443599998</v>
      </c>
      <c r="H185" s="6">
        <f t="shared" si="71"/>
        <v>119.69985134941518</v>
      </c>
      <c r="N185" s="11">
        <v>130375.80828100001</v>
      </c>
      <c r="O185" s="11">
        <v>1710.8445173299999</v>
      </c>
      <c r="P185" s="11">
        <v>308.064508133</v>
      </c>
      <c r="Q185" s="6">
        <f t="shared" si="72"/>
        <v>76.205527130232014</v>
      </c>
    </row>
    <row r="186" spans="3:17" x14ac:dyDescent="0.25">
      <c r="C186">
        <f t="shared" ref="C186" si="90">C30</f>
        <v>10</v>
      </c>
      <c r="D186" s="11">
        <v>20</v>
      </c>
      <c r="E186" s="11">
        <v>1219195.5408699999</v>
      </c>
      <c r="F186" s="11">
        <v>7952.9234002900002</v>
      </c>
      <c r="G186" s="11">
        <v>589.950703621</v>
      </c>
      <c r="H186" s="6">
        <f t="shared" si="71"/>
        <v>153.30155711364483</v>
      </c>
      <c r="N186" s="11">
        <v>130955.629808</v>
      </c>
      <c r="O186" s="11">
        <v>1338.11745636</v>
      </c>
      <c r="P186" s="11">
        <v>643.38118509100002</v>
      </c>
      <c r="Q186" s="6">
        <f t="shared" si="72"/>
        <v>97.865571654846107</v>
      </c>
    </row>
    <row r="187" spans="3:17" x14ac:dyDescent="0.25">
      <c r="C187">
        <f t="shared" ref="C187" si="91">C31</f>
        <v>12</v>
      </c>
      <c r="D187" s="11">
        <v>21</v>
      </c>
      <c r="E187" s="11">
        <v>1222861.66827</v>
      </c>
      <c r="F187" s="11">
        <v>8792.3135921800003</v>
      </c>
      <c r="G187" s="11">
        <v>371.37960067199998</v>
      </c>
      <c r="H187" s="6">
        <f t="shared" si="71"/>
        <v>139.08303604612433</v>
      </c>
      <c r="N187" s="11">
        <v>133027.82872600001</v>
      </c>
      <c r="O187" s="11">
        <v>1337.9185791</v>
      </c>
      <c r="P187" s="11">
        <v>268.017221011</v>
      </c>
      <c r="Q187" s="6">
        <f t="shared" si="72"/>
        <v>99.428941943153262</v>
      </c>
    </row>
    <row r="188" spans="3:17" x14ac:dyDescent="0.25">
      <c r="C188">
        <f t="shared" ref="C188" si="92">C32</f>
        <v>14</v>
      </c>
      <c r="D188" s="11">
        <v>22</v>
      </c>
      <c r="E188" s="11">
        <v>1224928.56971</v>
      </c>
      <c r="F188" s="11">
        <v>10888.535057700001</v>
      </c>
      <c r="G188" s="11">
        <v>400.09330617500001</v>
      </c>
      <c r="H188" s="6">
        <f t="shared" si="71"/>
        <v>112.49709563489647</v>
      </c>
      <c r="N188" s="11">
        <v>134812.86793899999</v>
      </c>
      <c r="O188" s="11">
        <v>1546.4147004500001</v>
      </c>
      <c r="P188" s="11">
        <v>439.36972053199997</v>
      </c>
      <c r="Q188" s="6">
        <f t="shared" si="72"/>
        <v>87.17769424965374</v>
      </c>
    </row>
    <row r="189" spans="3:17" x14ac:dyDescent="0.25">
      <c r="C189">
        <f t="shared" ref="C189" si="93">C33</f>
        <v>16</v>
      </c>
      <c r="D189" s="11">
        <v>23</v>
      </c>
      <c r="E189" s="11">
        <v>1229412.51716</v>
      </c>
      <c r="F189" s="11">
        <v>7809.3739632999996</v>
      </c>
      <c r="G189" s="11">
        <v>846.53447207299996</v>
      </c>
      <c r="H189" s="6">
        <f t="shared" si="71"/>
        <v>157.42779420445225</v>
      </c>
      <c r="N189" s="11">
        <v>137928.556679</v>
      </c>
      <c r="O189" s="11">
        <v>1615.4231418500001</v>
      </c>
      <c r="P189" s="11">
        <v>3519.3414188100001</v>
      </c>
      <c r="Q189" s="6">
        <f t="shared" si="72"/>
        <v>85.382308266949011</v>
      </c>
    </row>
    <row r="190" spans="3:17" x14ac:dyDescent="0.25">
      <c r="C190">
        <f t="shared" ref="C190" si="94">C34</f>
        <v>18</v>
      </c>
      <c r="D190" s="11">
        <v>24</v>
      </c>
      <c r="E190" s="11">
        <v>1227258.085</v>
      </c>
      <c r="F190" s="11">
        <v>9616.0193285999994</v>
      </c>
      <c r="G190" s="11">
        <v>7409.6476849399996</v>
      </c>
      <c r="H190" s="6">
        <f t="shared" si="71"/>
        <v>127.62641619800873</v>
      </c>
      <c r="N190" s="11">
        <v>140789.3475</v>
      </c>
      <c r="O190" s="11">
        <v>1558.9665037499999</v>
      </c>
      <c r="P190" s="11">
        <v>235.94247039800001</v>
      </c>
      <c r="Q190" s="6">
        <f t="shared" si="72"/>
        <v>90.30941149879726</v>
      </c>
    </row>
    <row r="191" spans="3:17" x14ac:dyDescent="0.25">
      <c r="C191">
        <f t="shared" ref="C191" si="95">C35</f>
        <v>20</v>
      </c>
      <c r="D191" s="11">
        <v>25</v>
      </c>
      <c r="E191" s="11">
        <v>1234021.1375</v>
      </c>
      <c r="F191" s="11">
        <v>11467.8506982</v>
      </c>
      <c r="G191" s="11">
        <v>271.72340827900001</v>
      </c>
      <c r="H191" s="6">
        <f t="shared" si="71"/>
        <v>107.60701111095671</v>
      </c>
      <c r="N191" s="11">
        <v>144955.76718699999</v>
      </c>
      <c r="O191" s="11">
        <v>1350.21023322</v>
      </c>
      <c r="P191" s="11">
        <v>764.68619995100005</v>
      </c>
      <c r="Q191" s="6">
        <f t="shared" si="72"/>
        <v>107.3579236925997</v>
      </c>
    </row>
    <row r="192" spans="3:17" x14ac:dyDescent="0.25">
      <c r="C192">
        <f t="shared" ref="C192" si="96">C36</f>
        <v>22</v>
      </c>
      <c r="D192" s="11">
        <v>26</v>
      </c>
      <c r="E192" s="11">
        <v>1228956.5275000001</v>
      </c>
      <c r="F192" s="11">
        <v>12239.990157</v>
      </c>
      <c r="G192" s="11">
        <v>517.16976608300001</v>
      </c>
      <c r="H192" s="6">
        <f t="shared" si="71"/>
        <v>100.40502579956446</v>
      </c>
      <c r="N192" s="11">
        <v>149025.20125000001</v>
      </c>
      <c r="O192" s="11">
        <v>1534.7695284500001</v>
      </c>
      <c r="P192" s="11">
        <v>1578.2413767200001</v>
      </c>
      <c r="Q192" s="6">
        <f t="shared" si="72"/>
        <v>97.099400585900398</v>
      </c>
    </row>
    <row r="193" spans="3:17" x14ac:dyDescent="0.25">
      <c r="C193">
        <f t="shared" ref="C193" si="97">C37</f>
        <v>24</v>
      </c>
      <c r="D193" s="11">
        <v>27</v>
      </c>
      <c r="E193" s="11">
        <v>1230691.7836500001</v>
      </c>
      <c r="F193" s="11">
        <v>12968.926434999999</v>
      </c>
      <c r="G193" s="11">
        <v>222.87341477300001</v>
      </c>
      <c r="H193" s="6">
        <f t="shared" si="71"/>
        <v>94.895424830898904</v>
      </c>
      <c r="N193" s="11">
        <v>154417.28034900001</v>
      </c>
      <c r="O193" s="11">
        <v>1997.7802179800001</v>
      </c>
      <c r="P193" s="11">
        <v>209.41235777</v>
      </c>
      <c r="Q193" s="6">
        <f t="shared" si="72"/>
        <v>77.294428565888367</v>
      </c>
    </row>
    <row r="194" spans="3:17" x14ac:dyDescent="0.25">
      <c r="C194">
        <f t="shared" ref="C194" si="98">C38</f>
        <v>26</v>
      </c>
      <c r="D194" s="11">
        <v>28</v>
      </c>
      <c r="E194" s="11">
        <v>1226377.2575000001</v>
      </c>
      <c r="F194" s="11">
        <v>16886.643341700001</v>
      </c>
      <c r="G194" s="11">
        <v>268.409922714</v>
      </c>
      <c r="H194" s="6">
        <f t="shared" si="71"/>
        <v>72.624098980735567</v>
      </c>
      <c r="N194" s="11">
        <v>160185.412812</v>
      </c>
      <c r="O194" s="11">
        <v>2478.4463594099998</v>
      </c>
      <c r="P194" s="11">
        <v>205.19079616499999</v>
      </c>
      <c r="Q194" s="6">
        <f t="shared" si="72"/>
        <v>64.63138175406489</v>
      </c>
    </row>
    <row r="195" spans="3:17" x14ac:dyDescent="0.25">
      <c r="C195">
        <f t="shared" ref="C195" si="99">C39</f>
        <v>28</v>
      </c>
      <c r="D195" s="11">
        <v>29</v>
      </c>
      <c r="E195" s="11">
        <v>1276219.7019199999</v>
      </c>
      <c r="F195" s="11">
        <v>16907.157780599999</v>
      </c>
      <c r="G195" s="11">
        <v>135.84146697700001</v>
      </c>
      <c r="H195" s="6">
        <f t="shared" si="71"/>
        <v>75.483988407820348</v>
      </c>
      <c r="N195" s="11">
        <v>176233.73407499999</v>
      </c>
      <c r="O195" s="11">
        <v>1864.49354847</v>
      </c>
      <c r="P195" s="11">
        <v>212.727070075</v>
      </c>
      <c r="Q195" s="6">
        <f t="shared" si="72"/>
        <v>94.520967487185501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2022-05-11T21:06:16Z</dcterms:modified>
</cp:coreProperties>
</file>