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B9091967-C59C-42B6-BFA2-7F676EE459C9}" xr6:coauthVersionLast="47" xr6:coauthVersionMax="47" xr10:uidLastSave="{00000000-0000-0000-0000-000000000000}"/>
  <bookViews>
    <workbookView xWindow="-28230" yWindow="390" windowWidth="28290" windowHeight="1363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3" l="1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<sst xmlns="http://schemas.openxmlformats.org/spreadsheetml/2006/main" count="245" uniqueCount="69">
  <si>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</si>
  <si>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</si>
  <si>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</si>
  <si>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</si>
  <si>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</si>
  <si>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</si>
  <si>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</si>
  <si>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</si>
  <si>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</si>
  <si>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</si>
  <si>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</si>
  <si>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</si>
  <si>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</si>
  <si>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</si>
  <si>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</si>
  <si>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</si>
  <si>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</si>
  <si>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</si>
  <si>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</si>
  <si>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</si>
  <si>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</si>
  <si>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</si>
  <si>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</si>
  <si>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</si>
  <si>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</si>
  <si>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</si>
  <si>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</si>
  <si>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</si>
  <si>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</si>
  <si>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</si>
  <si>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</si>
  <si>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</si>
  <si>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</si>
  <si>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</si>
  <si>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</si>
  <si>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</si>
  <si>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</si>
  <si>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</si>
  <si>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</si>
  <si>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</si>
  <si>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</si>
  <si>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</si>
  <si>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</si>
  <si>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</si>
  <si>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</si>
  <si>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</si>
  <si>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</si>
  <si>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</si>
  <si>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</si>
  <si>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</si>
  <si>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</si>
  <si>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</si>
  <si>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</si>
  <si>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</si>
  <si>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</si>
  <si>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</si>
  <si>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</si>
  <si>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</si>
  <si>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</si>
  <si>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</si>
  <si>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</si>
  <si>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</si>
  <si>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</si>
  <si>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L:\BRoss_Lab\MF_CIRP_Subgroups\IADP_WG_TCONS\DWIphantomRoundRobin\UCSF_Data\ITK_Format_DICOM_FromUCSF\UCSFDay1_20220105\Ser11\2ADC</t>
  </si>
  <si>
    <t>11dti_DWI_T2w-label.mhd</t>
  </si>
  <si>
    <t>and</t>
  </si>
  <si>
    <t>L:\BRoss_Lab\MF_CIRP_Subgroups\IADP_WG_TCONS\DWIphantomRoundRobin\UCSF_Data\ITK_Format_DICOM_FromUCSF\UCSFDay1_20220105\Ser12\2ADC</t>
  </si>
  <si>
    <t>USING slice-by-slice "NO" to read Bruker ADC DICOM</t>
  </si>
  <si>
    <t xml:space="preserve">&lt;- ROUGH Manual adjust to put near 1.1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</si>
</sst>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0" fontId="1" fillId="2" borderId="0" xfId="0" applyFont="1" applyFill="1"/>
    <xf numFmtId="0" fontId="0" fillId="2" borderId="0" xfId="0" applyFill="1" applyAlignment="1">
      <alignment horizontal="center"/>
    </xf>
    <xf numFmtId="11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DICOM Bruker ADC NO </a:t>
            </a:r>
            <a:r>
              <a:rPr lang="en-US"/>
              <a:t>Day 1Pass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1.0998801960775</c:v>
                </c:pt>
                <c:pt idx="5">
                  <c:v>0.98833901960869996</c:v>
                </c:pt>
                <c:pt idx="6">
                  <c:v>1.1087505882344</c:v>
                </c:pt>
                <c:pt idx="7">
                  <c:v>1.1576295744676</c:v>
                </c:pt>
                <c:pt idx="8">
                  <c:v>0.82966294117580008</c:v>
                </c:pt>
                <c:pt idx="9">
                  <c:v>1.0852946153851999</c:v>
                </c:pt>
                <c:pt idx="10">
                  <c:v>1.0541274509811001</c:v>
                </c:pt>
                <c:pt idx="11">
                  <c:v>1.1538966000000002</c:v>
                </c:pt>
                <c:pt idx="12">
                  <c:v>1.3528891836744001</c:v>
                </c:pt>
                <c:pt idx="13">
                  <c:v>1.0648829411758001</c:v>
                </c:pt>
                <c:pt idx="14">
                  <c:v>1.2297656862741</c:v>
                </c:pt>
                <c:pt idx="15">
                  <c:v>1.0422058823535001</c:v>
                </c:pt>
                <c:pt idx="16">
                  <c:v>1.0302530769222</c:v>
                </c:pt>
                <c:pt idx="17">
                  <c:v>1.0516207692315001</c:v>
                </c:pt>
                <c:pt idx="18">
                  <c:v>1.3694288000000001</c:v>
                </c:pt>
                <c:pt idx="19">
                  <c:v>1.1127446938779</c:v>
                </c:pt>
                <c:pt idx="20">
                  <c:v>1.0920761538463</c:v>
                </c:pt>
                <c:pt idx="21">
                  <c:v>1.1356921153852</c:v>
                </c:pt>
                <c:pt idx="22">
                  <c:v>1.1708864000000001</c:v>
                </c:pt>
                <c:pt idx="23">
                  <c:v>0.73942039215690003</c:v>
                </c:pt>
                <c:pt idx="24">
                  <c:v>1.2336588235293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Bruker ADC Day 1 Pass 2 </a:t>
            </a:r>
          </a:p>
        </c:rich>
      </c:tx>
      <c:layout>
        <c:manualLayout>
          <c:xMode val="edge"/>
          <c:yMode val="edge"/>
          <c:x val="1.8720719708466539E-2"/>
          <c:y val="3.367697230002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1.1364496078431001</c:v>
                </c:pt>
                <c:pt idx="5">
                  <c:v>1.1775678431380001</c:v>
                </c:pt>
                <c:pt idx="6">
                  <c:v>1.1086611764707002</c:v>
                </c:pt>
                <c:pt idx="7">
                  <c:v>1.0980625531906001</c:v>
                </c:pt>
                <c:pt idx="8">
                  <c:v>0.89284725490170003</c:v>
                </c:pt>
                <c:pt idx="9">
                  <c:v>1.0380430769222</c:v>
                </c:pt>
                <c:pt idx="10">
                  <c:v>1.0102672549017</c:v>
                </c:pt>
                <c:pt idx="11">
                  <c:v>0.95254980000000011</c:v>
                </c:pt>
                <c:pt idx="12">
                  <c:v>1.1396238775504002</c:v>
                </c:pt>
                <c:pt idx="13">
                  <c:v>1.2900925490189001</c:v>
                </c:pt>
                <c:pt idx="14">
                  <c:v>0.89356254901890009</c:v>
                </c:pt>
                <c:pt idx="15">
                  <c:v>0.93482980392250004</c:v>
                </c:pt>
                <c:pt idx="16">
                  <c:v>1.2842173076926</c:v>
                </c:pt>
                <c:pt idx="17">
                  <c:v>1.1848326923074002</c:v>
                </c:pt>
                <c:pt idx="18">
                  <c:v>1.0463224</c:v>
                </c:pt>
                <c:pt idx="19">
                  <c:v>1.2541163265310002</c:v>
                </c:pt>
                <c:pt idx="20">
                  <c:v>1.1063882692314999</c:v>
                </c:pt>
                <c:pt idx="21">
                  <c:v>1.1290275000000001</c:v>
                </c:pt>
                <c:pt idx="22">
                  <c:v>1.1320998</c:v>
                </c:pt>
                <c:pt idx="23">
                  <c:v>1.0452235294120999</c:v>
                </c:pt>
                <c:pt idx="24">
                  <c:v>1.1637984313724001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K9" sqref="K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3" spans="2:51" ht="23.25" x14ac:dyDescent="0.35">
      <c r="I3" s="32" t="s">
        <v>67</v>
      </c>
      <c r="J3" s="2"/>
      <c r="K3" s="2"/>
      <c r="L3" s="33"/>
      <c r="M3" s="2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63</v>
      </c>
      <c r="U5" t="s">
        <v>65</v>
      </c>
      <c r="V5" t="s">
        <v>66</v>
      </c>
    </row>
    <row r="6" spans="2:51" x14ac:dyDescent="0.25">
      <c r="F6" t="s">
        <v>39</v>
      </c>
      <c r="G6" t="s">
        <v>64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4">
        <v>1.9000000000000001E-4</v>
      </c>
      <c r="K8" s="2" t="s">
        <v>68</v>
      </c>
      <c r="L8" s="33"/>
      <c r="M8" s="2"/>
      <c r="N8" s="22"/>
      <c r="O8" s="23">
        <f>100*SQRT(AVERAGE(O11:O39))/$AJ$8</f>
        <v>12.760351223885049</v>
      </c>
      <c r="P8" s="23">
        <f>MAX(P11:P39) - MIN(P11:P39)</f>
        <v>40</v>
      </c>
      <c r="Q8" s="24"/>
      <c r="AE8" s="22"/>
      <c r="AF8" s="23">
        <f>100*SQRT(AVERAGE(AF11:AF39))/$AJ$8</f>
        <v>10.276033605450364</v>
      </c>
      <c r="AG8" s="23">
        <f>MAX(AG11:AG39) - MIN(AG11:AG39)</f>
        <v>40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3306</v>
      </c>
      <c r="F11" s="11">
        <v>1653</v>
      </c>
      <c r="G11" s="11">
        <v>1.653</v>
      </c>
      <c r="H11" s="11">
        <v>-32767</v>
      </c>
      <c r="I11" s="11">
        <v>23057</v>
      </c>
      <c r="J11" s="31">
        <v>90.319116757399996</v>
      </c>
      <c r="K11" s="11">
        <v>7310.6987078599996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3306</v>
      </c>
      <c r="W11" s="11">
        <v>1653</v>
      </c>
      <c r="X11" s="11">
        <v>1.653</v>
      </c>
      <c r="Y11" s="11">
        <v>-30073</v>
      </c>
      <c r="Z11" s="11">
        <v>32767</v>
      </c>
      <c r="AA11" s="31">
        <v>236.00483968500001</v>
      </c>
      <c r="AB11" s="11">
        <v>7861.2662459700005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-17245</v>
      </c>
      <c r="I12" s="11">
        <v>16096</v>
      </c>
      <c r="J12" s="31">
        <v>433.76</v>
      </c>
      <c r="K12" s="11">
        <v>8462.1650111500003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-15689</v>
      </c>
      <c r="Z12" s="11">
        <v>13410</v>
      </c>
      <c r="AA12" s="31">
        <v>-147.62</v>
      </c>
      <c r="AB12" s="11">
        <v>7191.9096209199997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-30591</v>
      </c>
      <c r="I13" s="11">
        <v>15145</v>
      </c>
      <c r="J13" s="11">
        <v>-751.88461538499996</v>
      </c>
      <c r="K13" s="11">
        <v>8790.4891622699997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-17684</v>
      </c>
      <c r="Z13" s="11">
        <v>15674</v>
      </c>
      <c r="AA13" s="11">
        <v>-558.40384615400001</v>
      </c>
      <c r="AB13" s="11">
        <v>7458.3044865499996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-15103</v>
      </c>
      <c r="I14" s="11">
        <v>17379</v>
      </c>
      <c r="J14" s="31">
        <v>437</v>
      </c>
      <c r="K14" s="11">
        <v>7293.6247833300004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-20994</v>
      </c>
      <c r="Z14" s="11">
        <v>22395</v>
      </c>
      <c r="AA14" s="11">
        <v>594.62745098000005</v>
      </c>
      <c r="AB14" s="11">
        <v>7169.4986155500001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-4148</v>
      </c>
      <c r="I15" s="11">
        <v>11449</v>
      </c>
      <c r="J15" s="11">
        <v>5788.8431372499999</v>
      </c>
      <c r="K15" s="11">
        <v>2347.6186604499999</v>
      </c>
      <c r="L15" s="12" t="s">
        <v>36</v>
      </c>
      <c r="M15">
        <f t="shared" si="1"/>
        <v>1.0998801960775</v>
      </c>
      <c r="N15">
        <f t="shared" si="5"/>
        <v>0.44604754548550002</v>
      </c>
      <c r="O15">
        <f t="shared" si="6"/>
        <v>1.4352979846411342E-8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-604</v>
      </c>
      <c r="Z15" s="11">
        <v>10522</v>
      </c>
      <c r="AA15" s="11">
        <v>5981.3137254900003</v>
      </c>
      <c r="AB15" s="11">
        <v>2363.0132753799999</v>
      </c>
      <c r="AC15" s="12" t="s">
        <v>36</v>
      </c>
      <c r="AD15">
        <f t="shared" si="8"/>
        <v>1.1364496078431001</v>
      </c>
      <c r="AE15">
        <f t="shared" si="9"/>
        <v>0.44897252232219997</v>
      </c>
      <c r="AF15">
        <f t="shared" si="10"/>
        <v>1.3285739119157792E-3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3740</v>
      </c>
      <c r="I16" s="11">
        <v>7215</v>
      </c>
      <c r="J16" s="11">
        <v>5201.7843137299997</v>
      </c>
      <c r="K16" s="11">
        <v>718.43352688300001</v>
      </c>
      <c r="L16" s="12" t="s">
        <v>36</v>
      </c>
      <c r="M16">
        <f t="shared" si="1"/>
        <v>0.98833901960869996</v>
      </c>
      <c r="N16">
        <f t="shared" si="5"/>
        <v>0.13650237010777</v>
      </c>
      <c r="O16">
        <f t="shared" si="6"/>
        <v>1.2468174541946311E-2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4470</v>
      </c>
      <c r="Z16" s="11">
        <v>8101</v>
      </c>
      <c r="AA16" s="11">
        <v>6197.7254902000004</v>
      </c>
      <c r="AB16" s="11">
        <v>743.93827911799997</v>
      </c>
      <c r="AC16" s="12" t="s">
        <v>36</v>
      </c>
      <c r="AD16">
        <f t="shared" si="8"/>
        <v>1.1775678431380001</v>
      </c>
      <c r="AE16">
        <f t="shared" si="9"/>
        <v>0.14134827303242001</v>
      </c>
      <c r="AF16">
        <f t="shared" si="10"/>
        <v>6.016770289081378E-3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4512</v>
      </c>
      <c r="I17" s="11">
        <v>7368</v>
      </c>
      <c r="J17" s="11">
        <v>5835.5294117599997</v>
      </c>
      <c r="K17" s="31">
        <v>525.85512654900003</v>
      </c>
      <c r="L17" s="12" t="s">
        <v>36</v>
      </c>
      <c r="M17">
        <f t="shared" si="1"/>
        <v>1.1087505882344</v>
      </c>
      <c r="N17">
        <f t="shared" si="5"/>
        <v>9.9912474044310015E-2</v>
      </c>
      <c r="O17">
        <f t="shared" si="6"/>
        <v>7.6572794448017813E-5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4789</v>
      </c>
      <c r="Z17" s="11">
        <v>7133</v>
      </c>
      <c r="AA17" s="11">
        <v>5835.0588235300002</v>
      </c>
      <c r="AB17" s="11">
        <v>584.33419929900003</v>
      </c>
      <c r="AC17" s="12" t="s">
        <v>36</v>
      </c>
      <c r="AD17">
        <f t="shared" si="8"/>
        <v>1.1086611764707002</v>
      </c>
      <c r="AE17">
        <f t="shared" si="9"/>
        <v>0.11102349786681001</v>
      </c>
      <c r="AF17">
        <f t="shared" si="10"/>
        <v>7.5015977856608741E-5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4903</v>
      </c>
      <c r="I18" s="11">
        <v>7156</v>
      </c>
      <c r="J18" s="11">
        <v>6092.7872340399999</v>
      </c>
      <c r="K18" s="31">
        <v>442.10479458899999</v>
      </c>
      <c r="L18" s="12" t="s">
        <v>36</v>
      </c>
      <c r="M18">
        <f t="shared" si="1"/>
        <v>1.1576295744676</v>
      </c>
      <c r="N18">
        <f t="shared" si="5"/>
        <v>8.3999910971910008E-2</v>
      </c>
      <c r="O18">
        <f t="shared" si="6"/>
        <v>3.3211678533166381E-3</v>
      </c>
      <c r="P18">
        <f t="shared" si="7"/>
        <v>-14</v>
      </c>
      <c r="Q18" s="7" t="s">
        <v>36</v>
      </c>
      <c r="T18" s="1"/>
      <c r="U18" s="11">
        <v>8</v>
      </c>
      <c r="V18" s="11">
        <v>47</v>
      </c>
      <c r="W18" s="11">
        <v>23.5</v>
      </c>
      <c r="X18" s="11">
        <v>2.35E-2</v>
      </c>
      <c r="Y18" s="11">
        <v>4656</v>
      </c>
      <c r="Z18" s="11">
        <v>6573</v>
      </c>
      <c r="AA18" s="11">
        <v>5779.2765957399997</v>
      </c>
      <c r="AB18" s="31">
        <v>391.83185735799998</v>
      </c>
      <c r="AC18" s="12" t="s">
        <v>36</v>
      </c>
      <c r="AD18">
        <f t="shared" si="8"/>
        <v>1.0980625531906001</v>
      </c>
      <c r="AE18">
        <f t="shared" si="9"/>
        <v>7.4448052898020006E-2</v>
      </c>
      <c r="AF18">
        <f t="shared" si="10"/>
        <v>3.7537001392542432E-6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3908</v>
      </c>
      <c r="I19" s="11">
        <v>4994</v>
      </c>
      <c r="J19" s="11">
        <v>4366.64705882</v>
      </c>
      <c r="K19" s="31">
        <v>228.25230106399999</v>
      </c>
      <c r="L19" s="12" t="s">
        <v>36</v>
      </c>
      <c r="M19">
        <f t="shared" si="1"/>
        <v>0.82966294117580008</v>
      </c>
      <c r="N19">
        <f t="shared" si="5"/>
        <v>4.3367937202159999E-2</v>
      </c>
      <c r="O19">
        <f t="shared" si="6"/>
        <v>7.308212537371897E-2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4275</v>
      </c>
      <c r="Z19" s="11">
        <v>5200</v>
      </c>
      <c r="AA19" s="11">
        <v>4699.1960784299999</v>
      </c>
      <c r="AB19" s="31">
        <v>224.17466579500001</v>
      </c>
      <c r="AC19" s="12" t="s">
        <v>36</v>
      </c>
      <c r="AD19">
        <f t="shared" si="8"/>
        <v>0.89284725490170003</v>
      </c>
      <c r="AE19">
        <f t="shared" si="9"/>
        <v>4.2593186501050005E-2</v>
      </c>
      <c r="AF19">
        <f t="shared" si="10"/>
        <v>4.2912259801761284E-2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5088</v>
      </c>
      <c r="I20" s="11">
        <v>6420</v>
      </c>
      <c r="J20" s="11">
        <v>5712.0769230799997</v>
      </c>
      <c r="K20" s="31">
        <v>290.25910305799999</v>
      </c>
      <c r="L20" s="12" t="s">
        <v>36</v>
      </c>
      <c r="M20">
        <f t="shared" si="1"/>
        <v>1.0852946153851999</v>
      </c>
      <c r="N20">
        <f t="shared" si="5"/>
        <v>5.5149229581020004E-2</v>
      </c>
      <c r="O20">
        <f t="shared" si="6"/>
        <v>2.1624833666920238E-4</v>
      </c>
      <c r="P20">
        <f t="shared" si="7"/>
        <v>-10</v>
      </c>
      <c r="Q20" s="7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4922</v>
      </c>
      <c r="Z20" s="11">
        <v>5953</v>
      </c>
      <c r="AA20" s="11">
        <v>5463.3846153799996</v>
      </c>
      <c r="AB20" s="31">
        <v>256.96121274799998</v>
      </c>
      <c r="AC20" s="12" t="s">
        <v>36</v>
      </c>
      <c r="AD20">
        <f t="shared" si="8"/>
        <v>1.0380430769222</v>
      </c>
      <c r="AE20">
        <f t="shared" si="9"/>
        <v>4.8822630422119997E-2</v>
      </c>
      <c r="AF20">
        <f t="shared" si="10"/>
        <v>3.8386603172684383E-3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5065</v>
      </c>
      <c r="I21" s="11">
        <v>6183</v>
      </c>
      <c r="J21" s="11">
        <v>5548.0392156899998</v>
      </c>
      <c r="K21" s="31">
        <v>248.68952215799999</v>
      </c>
      <c r="L21" s="12" t="s">
        <v>36</v>
      </c>
      <c r="M21">
        <f t="shared" si="1"/>
        <v>1.0541274509811001</v>
      </c>
      <c r="N21">
        <f t="shared" si="5"/>
        <v>4.7251009210019998E-2</v>
      </c>
      <c r="O21">
        <f t="shared" si="6"/>
        <v>2.1042907534913865E-3</v>
      </c>
      <c r="P21">
        <f t="shared" si="7"/>
        <v>-8</v>
      </c>
      <c r="Q21" s="7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4827</v>
      </c>
      <c r="Z21" s="11">
        <v>5771</v>
      </c>
      <c r="AA21" s="11">
        <v>5317.1960784299999</v>
      </c>
      <c r="AB21" s="31">
        <v>234.10322676999999</v>
      </c>
      <c r="AC21" s="12" t="s">
        <v>36</v>
      </c>
      <c r="AD21">
        <f t="shared" si="8"/>
        <v>1.0102672549017</v>
      </c>
      <c r="AE21">
        <f t="shared" si="9"/>
        <v>4.4479613086300003E-2</v>
      </c>
      <c r="AF21">
        <f t="shared" si="10"/>
        <v>8.0519655428765002E-3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5596</v>
      </c>
      <c r="I22" s="11">
        <v>6616</v>
      </c>
      <c r="J22" s="11">
        <v>6073.14</v>
      </c>
      <c r="K22" s="31">
        <v>235.39172822</v>
      </c>
      <c r="L22" s="12" t="s">
        <v>36</v>
      </c>
      <c r="M22">
        <f t="shared" si="1"/>
        <v>1.1538966000000002</v>
      </c>
      <c r="N22">
        <f t="shared" si="5"/>
        <v>4.4724428361800003E-2</v>
      </c>
      <c r="O22">
        <f t="shared" si="6"/>
        <v>2.9048434915600078E-3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4258</v>
      </c>
      <c r="Z22" s="11">
        <v>5525</v>
      </c>
      <c r="AA22" s="11">
        <v>5013.42</v>
      </c>
      <c r="AB22" s="31">
        <v>238.01021158</v>
      </c>
      <c r="AC22" s="12" t="s">
        <v>36</v>
      </c>
      <c r="AD22">
        <f t="shared" si="8"/>
        <v>0.95254980000000011</v>
      </c>
      <c r="AE22">
        <f t="shared" si="9"/>
        <v>4.5221940200200005E-2</v>
      </c>
      <c r="AF22">
        <f t="shared" si="10"/>
        <v>2.1741561480039993E-2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49</v>
      </c>
      <c r="F23" s="11">
        <v>24.5</v>
      </c>
      <c r="G23" s="11">
        <v>2.4500000000000001E-2</v>
      </c>
      <c r="H23" s="11">
        <v>6484</v>
      </c>
      <c r="I23" s="11">
        <v>8265</v>
      </c>
      <c r="J23" s="11">
        <v>7120.4693877600002</v>
      </c>
      <c r="K23" s="31">
        <v>315.03168504899998</v>
      </c>
      <c r="L23" s="12" t="s">
        <v>36</v>
      </c>
      <c r="M23">
        <f t="shared" si="1"/>
        <v>1.3528891836744001</v>
      </c>
      <c r="N23">
        <f t="shared" si="5"/>
        <v>5.9856020159309999E-2</v>
      </c>
      <c r="O23">
        <f t="shared" si="6"/>
        <v>6.3952939219504443E-2</v>
      </c>
      <c r="P23">
        <f t="shared" si="7"/>
        <v>-4</v>
      </c>
      <c r="Q23" s="7" t="s">
        <v>36</v>
      </c>
      <c r="T23" s="1"/>
      <c r="U23" s="11">
        <v>13</v>
      </c>
      <c r="V23" s="11">
        <v>49</v>
      </c>
      <c r="W23" s="11">
        <v>24.5</v>
      </c>
      <c r="X23" s="11">
        <v>2.4500000000000001E-2</v>
      </c>
      <c r="Y23" s="11">
        <v>5306</v>
      </c>
      <c r="Z23" s="11">
        <v>6575</v>
      </c>
      <c r="AA23" s="11">
        <v>5998.0204081600004</v>
      </c>
      <c r="AB23" s="31">
        <v>258.36847796900003</v>
      </c>
      <c r="AC23" s="12" t="s">
        <v>36</v>
      </c>
      <c r="AD23">
        <f t="shared" si="8"/>
        <v>1.1396238775504002</v>
      </c>
      <c r="AE23">
        <f t="shared" si="9"/>
        <v>4.9090010814110005E-2</v>
      </c>
      <c r="AF23">
        <f t="shared" si="10"/>
        <v>1.5700516721291E-3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4956</v>
      </c>
      <c r="I24" s="11">
        <v>6166</v>
      </c>
      <c r="J24" s="11">
        <v>5604.64705882</v>
      </c>
      <c r="K24" s="31">
        <v>255.69848052200001</v>
      </c>
      <c r="L24" s="12" t="s">
        <v>36</v>
      </c>
      <c r="M24">
        <f t="shared" si="1"/>
        <v>1.0648829411758001</v>
      </c>
      <c r="N24">
        <f t="shared" si="5"/>
        <v>4.8582711299180008E-2</v>
      </c>
      <c r="O24">
        <f t="shared" si="6"/>
        <v>1.2332078204623244E-3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6179</v>
      </c>
      <c r="Z24" s="11">
        <v>7499</v>
      </c>
      <c r="AA24" s="11">
        <v>6789.9607843100002</v>
      </c>
      <c r="AB24" s="31">
        <v>279.84023733399999</v>
      </c>
      <c r="AC24" s="12" t="s">
        <v>36</v>
      </c>
      <c r="AD24">
        <f t="shared" si="8"/>
        <v>1.2900925490189001</v>
      </c>
      <c r="AE24">
        <f t="shared" si="9"/>
        <v>5.3169645093460005E-2</v>
      </c>
      <c r="AF24">
        <f t="shared" si="10"/>
        <v>3.6135177192502921E-2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5999</v>
      </c>
      <c r="I25" s="11">
        <v>7351</v>
      </c>
      <c r="J25" s="11">
        <v>6472.45098039</v>
      </c>
      <c r="K25" s="31">
        <v>284.48334318399998</v>
      </c>
      <c r="L25" s="12" t="s">
        <v>36</v>
      </c>
      <c r="M25">
        <f t="shared" si="1"/>
        <v>1.2297656862741</v>
      </c>
      <c r="N25">
        <f t="shared" si="5"/>
        <v>5.405183520496E-2</v>
      </c>
      <c r="O25">
        <f t="shared" si="6"/>
        <v>1.6839133334188121E-2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3940</v>
      </c>
      <c r="Z25" s="11">
        <v>5502</v>
      </c>
      <c r="AA25" s="11">
        <v>4702.9607843100002</v>
      </c>
      <c r="AB25" s="31">
        <v>334.10285606600002</v>
      </c>
      <c r="AC25" s="12" t="s">
        <v>36</v>
      </c>
      <c r="AD25">
        <f t="shared" si="8"/>
        <v>0.89356254901890009</v>
      </c>
      <c r="AE25">
        <f t="shared" si="9"/>
        <v>6.3479542652540008E-2</v>
      </c>
      <c r="AF25">
        <f t="shared" si="10"/>
        <v>4.2616421167574067E-2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5004</v>
      </c>
      <c r="I26" s="11">
        <v>6073</v>
      </c>
      <c r="J26" s="11">
        <v>5485.2941176499999</v>
      </c>
      <c r="K26" s="31">
        <v>255.93118560400001</v>
      </c>
      <c r="L26" s="12" t="s">
        <v>36</v>
      </c>
      <c r="M26">
        <f t="shared" si="1"/>
        <v>1.0422058823535001</v>
      </c>
      <c r="N26">
        <f t="shared" si="5"/>
        <v>4.8626925264760007E-2</v>
      </c>
      <c r="O26">
        <f t="shared" si="6"/>
        <v>3.3401600345374827E-3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4477</v>
      </c>
      <c r="Z26" s="11">
        <v>5374</v>
      </c>
      <c r="AA26" s="11">
        <v>4920.1568627500001</v>
      </c>
      <c r="AB26" s="31">
        <v>228.78045131100001</v>
      </c>
      <c r="AC26" s="12" t="s">
        <v>36</v>
      </c>
      <c r="AD26">
        <f t="shared" si="8"/>
        <v>0.93482980392250004</v>
      </c>
      <c r="AE26">
        <f t="shared" si="9"/>
        <v>4.3468285749090001E-2</v>
      </c>
      <c r="AF26">
        <f t="shared" si="10"/>
        <v>2.7281193672279814E-2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4926</v>
      </c>
      <c r="I27" s="11">
        <v>5946</v>
      </c>
      <c r="J27" s="11">
        <v>5422.3846153799996</v>
      </c>
      <c r="K27" s="31">
        <v>265.73347651900002</v>
      </c>
      <c r="L27" s="12" t="s">
        <v>36</v>
      </c>
      <c r="M27">
        <f t="shared" si="1"/>
        <v>1.0302530769222</v>
      </c>
      <c r="N27">
        <f t="shared" si="5"/>
        <v>5.0489360538610008E-2</v>
      </c>
      <c r="O27">
        <f t="shared" si="6"/>
        <v>4.8646332788205588E-3</v>
      </c>
      <c r="P27">
        <f t="shared" si="7"/>
        <v>4</v>
      </c>
      <c r="Q27" s="7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5994</v>
      </c>
      <c r="Z27" s="11">
        <v>7755</v>
      </c>
      <c r="AA27" s="11">
        <v>6759.0384615399998</v>
      </c>
      <c r="AB27" s="31">
        <v>375.70706995400002</v>
      </c>
      <c r="AC27" s="12" t="s">
        <v>36</v>
      </c>
      <c r="AD27">
        <f t="shared" si="8"/>
        <v>1.2842173076926</v>
      </c>
      <c r="AE27">
        <f t="shared" si="9"/>
        <v>7.1384343291260005E-2</v>
      </c>
      <c r="AF27">
        <f t="shared" si="10"/>
        <v>3.3936016453510034E-2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5054</v>
      </c>
      <c r="I28" s="11">
        <v>6326</v>
      </c>
      <c r="J28" s="11">
        <v>5534.8461538499996</v>
      </c>
      <c r="K28" s="31">
        <v>286.08715144199999</v>
      </c>
      <c r="L28" s="12" t="s">
        <v>36</v>
      </c>
      <c r="M28">
        <f t="shared" si="1"/>
        <v>1.0516207692315001</v>
      </c>
      <c r="N28">
        <f t="shared" si="5"/>
        <v>5.4356558773980004E-2</v>
      </c>
      <c r="O28">
        <f t="shared" si="6"/>
        <v>2.3405499697517805E-3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5504</v>
      </c>
      <c r="Z28" s="11">
        <v>6846</v>
      </c>
      <c r="AA28" s="11">
        <v>6235.9615384600002</v>
      </c>
      <c r="AB28" s="31">
        <v>306.05702157000002</v>
      </c>
      <c r="AC28" s="12" t="s">
        <v>36</v>
      </c>
      <c r="AD28">
        <f t="shared" si="8"/>
        <v>1.1848326923074002</v>
      </c>
      <c r="AE28">
        <f t="shared" si="9"/>
        <v>5.8150834098300005E-2</v>
      </c>
      <c r="AF28">
        <f t="shared" si="10"/>
        <v>7.1965856841220187E-3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5857</v>
      </c>
      <c r="I29" s="11">
        <v>8346</v>
      </c>
      <c r="J29" s="11">
        <v>7207.52</v>
      </c>
      <c r="K29" s="31">
        <v>449.68797526999998</v>
      </c>
      <c r="L29" s="12" t="s">
        <v>36</v>
      </c>
      <c r="M29">
        <f t="shared" si="1"/>
        <v>1.3694288000000001</v>
      </c>
      <c r="N29">
        <f t="shared" si="5"/>
        <v>8.5440715301299999E-2</v>
      </c>
      <c r="O29">
        <f t="shared" si="6"/>
        <v>7.2591878269440011E-2</v>
      </c>
      <c r="P29">
        <f t="shared" si="7"/>
        <v>8</v>
      </c>
      <c r="Q29" s="7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4796</v>
      </c>
      <c r="Z29" s="11">
        <v>6159</v>
      </c>
      <c r="AA29" s="11">
        <v>5506.96</v>
      </c>
      <c r="AB29" s="31">
        <v>296.17885936499999</v>
      </c>
      <c r="AC29" s="12" t="s">
        <v>36</v>
      </c>
      <c r="AD29">
        <f t="shared" si="8"/>
        <v>1.0463224</v>
      </c>
      <c r="AE29">
        <f t="shared" si="9"/>
        <v>5.6273983279350001E-2</v>
      </c>
      <c r="AF29">
        <f t="shared" si="10"/>
        <v>2.8812847417600111E-3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5222</v>
      </c>
      <c r="I30" s="11">
        <v>6619</v>
      </c>
      <c r="J30" s="11">
        <v>5856.5510204100001</v>
      </c>
      <c r="K30" s="31">
        <v>317.93133831799997</v>
      </c>
      <c r="L30" s="12" t="s">
        <v>36</v>
      </c>
      <c r="M30">
        <f t="shared" si="1"/>
        <v>1.1127446938779</v>
      </c>
      <c r="N30">
        <f t="shared" si="5"/>
        <v>6.0406954280419999E-2</v>
      </c>
      <c r="O30">
        <f t="shared" si="6"/>
        <v>1.6242722204137903E-4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5806</v>
      </c>
      <c r="Z30" s="11">
        <v>7556</v>
      </c>
      <c r="AA30" s="11">
        <v>6600.6122449000004</v>
      </c>
      <c r="AB30" s="31">
        <v>405.03306533400001</v>
      </c>
      <c r="AC30" s="12" t="s">
        <v>36</v>
      </c>
      <c r="AD30">
        <f t="shared" si="8"/>
        <v>1.2541163265310002</v>
      </c>
      <c r="AE30">
        <f t="shared" si="9"/>
        <v>7.6956282413460003E-2</v>
      </c>
      <c r="AF30">
        <f t="shared" si="10"/>
        <v>2.3751842103409863E-2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4387</v>
      </c>
      <c r="I31" s="11">
        <v>7029</v>
      </c>
      <c r="J31" s="11">
        <v>5747.7692307699999</v>
      </c>
      <c r="K31" s="31">
        <v>519.78082165900003</v>
      </c>
      <c r="L31" s="12" t="s">
        <v>36</v>
      </c>
      <c r="M31">
        <f t="shared" si="1"/>
        <v>1.0920761538463</v>
      </c>
      <c r="N31">
        <f t="shared" si="5"/>
        <v>9.8758356115210014E-2</v>
      </c>
      <c r="O31">
        <f t="shared" si="6"/>
        <v>6.2787337867508189E-5</v>
      </c>
      <c r="P31">
        <f t="shared" si="7"/>
        <v>12</v>
      </c>
      <c r="Q31" s="7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4738</v>
      </c>
      <c r="Z31" s="11">
        <v>6720</v>
      </c>
      <c r="AA31" s="11">
        <v>5823.0961538499996</v>
      </c>
      <c r="AB31" s="31">
        <v>452.822575288</v>
      </c>
      <c r="AC31" s="12" t="s">
        <v>36</v>
      </c>
      <c r="AD31">
        <f t="shared" si="8"/>
        <v>1.1063882692314999</v>
      </c>
      <c r="AE31">
        <f t="shared" si="9"/>
        <v>8.6036289304720001E-2</v>
      </c>
      <c r="AF31">
        <f t="shared" si="10"/>
        <v>4.0809983774127315E-5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4488</v>
      </c>
      <c r="I32" s="11">
        <v>7293</v>
      </c>
      <c r="J32" s="11">
        <v>5977.3269230799997</v>
      </c>
      <c r="K32" s="11">
        <v>581.75976178999997</v>
      </c>
      <c r="L32" s="12" t="s">
        <v>36</v>
      </c>
      <c r="M32">
        <f t="shared" si="1"/>
        <v>1.1356921153852</v>
      </c>
      <c r="N32">
        <f t="shared" si="5"/>
        <v>0.1105343547401</v>
      </c>
      <c r="O32">
        <f t="shared" si="6"/>
        <v>1.2739271006704232E-3</v>
      </c>
      <c r="P32">
        <f t="shared" si="7"/>
        <v>14</v>
      </c>
      <c r="Q32" s="7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4579</v>
      </c>
      <c r="Z32" s="11">
        <v>7574</v>
      </c>
      <c r="AA32" s="11">
        <v>5942.25</v>
      </c>
      <c r="AB32" s="11">
        <v>664.30240205200005</v>
      </c>
      <c r="AC32" s="12" t="s">
        <v>36</v>
      </c>
      <c r="AD32">
        <f t="shared" si="8"/>
        <v>1.1290275000000001</v>
      </c>
      <c r="AE32">
        <f t="shared" si="9"/>
        <v>0.12621745638988002</v>
      </c>
      <c r="AF32">
        <f t="shared" si="10"/>
        <v>8.4259575624999906E-4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4475</v>
      </c>
      <c r="I33" s="11">
        <v>8939</v>
      </c>
      <c r="J33" s="11">
        <v>6162.56</v>
      </c>
      <c r="K33" s="11">
        <v>918.66402910299996</v>
      </c>
      <c r="L33" s="12" t="s">
        <v>36</v>
      </c>
      <c r="M33">
        <f t="shared" si="1"/>
        <v>1.1708864000000001</v>
      </c>
      <c r="N33">
        <f t="shared" si="5"/>
        <v>0.17454616552957</v>
      </c>
      <c r="O33">
        <f t="shared" si="6"/>
        <v>5.024881704960002E-3</v>
      </c>
      <c r="P33">
        <f t="shared" si="7"/>
        <v>16</v>
      </c>
      <c r="Q33" s="7" t="s">
        <v>36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4061</v>
      </c>
      <c r="Z33" s="11">
        <v>8064</v>
      </c>
      <c r="AA33" s="11">
        <v>5958.42</v>
      </c>
      <c r="AB33" s="11">
        <v>881.25571562799996</v>
      </c>
      <c r="AC33" s="12" t="s">
        <v>36</v>
      </c>
      <c r="AD33">
        <f t="shared" si="8"/>
        <v>1.1320998</v>
      </c>
      <c r="AE33">
        <f t="shared" si="9"/>
        <v>0.16743858596932001</v>
      </c>
      <c r="AF33">
        <f t="shared" si="10"/>
        <v>1.0303971600399936E-3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1997</v>
      </c>
      <c r="I34" s="11">
        <v>5991</v>
      </c>
      <c r="J34" s="11">
        <v>3891.6862745100002</v>
      </c>
      <c r="K34" s="11">
        <v>1079.57018281</v>
      </c>
      <c r="L34" s="12" t="s">
        <v>36</v>
      </c>
      <c r="M34">
        <f t="shared" si="1"/>
        <v>0.73942039215690003</v>
      </c>
      <c r="N34">
        <f t="shared" si="5"/>
        <v>0.20511833473390001</v>
      </c>
      <c r="O34">
        <f t="shared" si="6"/>
        <v>0.13001765359228382</v>
      </c>
      <c r="P34">
        <f t="shared" si="7"/>
        <v>18</v>
      </c>
      <c r="Q34" s="7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2175</v>
      </c>
      <c r="Z34" s="11">
        <v>9971</v>
      </c>
      <c r="AA34" s="11">
        <v>5501.1764705899996</v>
      </c>
      <c r="AB34" s="11">
        <v>1397.4995915</v>
      </c>
      <c r="AC34" s="12" t="s">
        <v>36</v>
      </c>
      <c r="AD34">
        <f t="shared" si="8"/>
        <v>1.0452235294120999</v>
      </c>
      <c r="AE34">
        <f t="shared" si="9"/>
        <v>0.26552492238500003</v>
      </c>
      <c r="AF34">
        <f t="shared" si="10"/>
        <v>3.0004617300670891E-3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678</v>
      </c>
      <c r="I35" s="11">
        <v>14464</v>
      </c>
      <c r="J35" s="11">
        <v>6492.9411764699998</v>
      </c>
      <c r="K35" s="11">
        <v>3113.2799836300001</v>
      </c>
      <c r="L35" s="12" t="s">
        <v>36</v>
      </c>
      <c r="M35">
        <f t="shared" si="1"/>
        <v>1.2336588235293</v>
      </c>
      <c r="N35">
        <f t="shared" si="5"/>
        <v>0.59152319688970001</v>
      </c>
      <c r="O35">
        <f t="shared" si="6"/>
        <v>1.7864681107236539E-2</v>
      </c>
      <c r="P35">
        <f>IF(L35="Y",$C35,"")</f>
        <v>20</v>
      </c>
      <c r="Q35" s="7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31">
        <v>253</v>
      </c>
      <c r="Z35" s="11">
        <v>18855</v>
      </c>
      <c r="AA35" s="11">
        <v>6125.2549019600001</v>
      </c>
      <c r="AB35" s="11">
        <v>3469.7042631499999</v>
      </c>
      <c r="AC35" s="12" t="s">
        <v>36</v>
      </c>
      <c r="AD35">
        <f t="shared" si="8"/>
        <v>1.1637984313724001</v>
      </c>
      <c r="AE35">
        <f t="shared" si="9"/>
        <v>0.65924380999849996</v>
      </c>
      <c r="AF35">
        <f t="shared" si="10"/>
        <v>4.0702398455788385E-3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-11576</v>
      </c>
      <c r="I36" s="11">
        <v>16679</v>
      </c>
      <c r="J36" s="11">
        <v>2467.1999999999998</v>
      </c>
      <c r="K36" s="11">
        <v>6215.2346073600002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-20907</v>
      </c>
      <c r="Z36" s="11">
        <v>11634</v>
      </c>
      <c r="AA36" s="11">
        <v>776.8</v>
      </c>
      <c r="AB36" s="11">
        <v>6309.5405376199997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-11774</v>
      </c>
      <c r="I37" s="11">
        <v>16907</v>
      </c>
      <c r="J37" s="11">
        <v>947.32692307699995</v>
      </c>
      <c r="K37" s="11">
        <v>6251.5988910799997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-17460</v>
      </c>
      <c r="Z37" s="11">
        <v>13723</v>
      </c>
      <c r="AA37" s="11">
        <v>759</v>
      </c>
      <c r="AB37" s="11">
        <v>7221.20934416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-13239</v>
      </c>
      <c r="I38" s="11">
        <v>14095</v>
      </c>
      <c r="J38" s="11">
        <v>653.53846153799998</v>
      </c>
      <c r="K38" s="11">
        <v>5431.8233657700002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-18319</v>
      </c>
      <c r="Z38" s="11">
        <v>15092</v>
      </c>
      <c r="AA38" s="11">
        <v>-1719.13461538</v>
      </c>
      <c r="AB38" s="11">
        <v>7077.9273276900003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-15242</v>
      </c>
      <c r="I39" s="11">
        <v>9914</v>
      </c>
      <c r="J39" s="11">
        <v>-2471.8431372499999</v>
      </c>
      <c r="K39" s="11">
        <v>5421.5203268900004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-13969</v>
      </c>
      <c r="Z39" s="11">
        <v>19446</v>
      </c>
      <c r="AA39" s="11">
        <v>1151.5294117599999</v>
      </c>
      <c r="AB39" s="11">
        <v>7170.2501249300003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>J61/P$60</f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>E173/F173</f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>E175/F175</f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2022-03-24T17:58:03Z</dcterms:modified>
</cp:coreProperties>
</file>