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WUSTL_Data\ROIs\UM_ROIs\"/>
    </mc:Choice>
  </mc:AlternateContent>
  <xr:revisionPtr revIDLastSave="0" documentId="13_ncr:1_{BADEBD5A-FFC7-49E2-81A9-F5FCE33ACAEF}" xr6:coauthVersionLast="47" xr6:coauthVersionMax="47" xr10:uidLastSave="{00000000-0000-0000-0000-000000000000}"/>
  <bookViews>
    <workbookView xWindow="3435" yWindow="810" windowWidth="24195" windowHeight="1350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3" l="1"/>
  <c r="P112" i="3"/>
  <c r="AG74" i="3"/>
  <c r="P74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E34" i="3"/>
  <c r="AD34" i="3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F34" i="3"/>
  <c r="AF35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AF8" i="3" s="1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9" i="3" l="1"/>
  <c r="P13" i="3"/>
  <c r="AG13" i="3"/>
  <c r="C192" i="3"/>
  <c r="P36" i="3"/>
  <c r="AG36" i="3"/>
  <c r="C194" i="3"/>
  <c r="AG38" i="3"/>
  <c r="P38" i="3"/>
  <c r="C195" i="3"/>
  <c r="AG39" i="3"/>
  <c r="P39" i="3"/>
  <c r="C168" i="3"/>
  <c r="P12" i="3"/>
  <c r="AG12" i="3"/>
  <c r="C193" i="3"/>
  <c r="AG37" i="3"/>
  <c r="P37" i="3"/>
  <c r="C167" i="3"/>
  <c r="P11" i="3"/>
  <c r="AG11" i="3"/>
  <c r="C191" i="3"/>
  <c r="P35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<sst xmlns="http://schemas.openxmlformats.org/spreadsheetml/2006/main" count="240" uniqueCount="63">
  <si>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</si>
  <si>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</si>
  <si>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</si>
  <si>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</si>
  <si>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</si>
  <si>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</si>
  <si>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</si>
  <si>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</si>
  <si>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</si>
  <si>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</si>
  <si>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</si>
  <si>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</si>
  <si>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</si>
  <si>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</si>
  <si>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</si>
  <si>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</si>
  <si>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</si>
  <si>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</si>
  <si>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</si>
  <si>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</si>
  <si>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</si>
  <si>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</si>
  <si>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</si>
  <si>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</si>
  <si>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</si>
  <si>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</si>
  <si>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</si>
  <si>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</si>
  <si>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</si>
  <si>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</si>
  <si>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</si>
  <si>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</si>
  <si>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</si>
  <si>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</si>
  <si>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</si>
  <si>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</si>
  <si>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</si>
  <si>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</si>
  <si>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</si>
  <si>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</si>
  <si>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</si>
  <si>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</si>
  <si>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</si>
  <si>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</si>
  <si>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</si>
  <si>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</si>
  <si>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</si>
  <si>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</si>
  <si>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</si>
  <si>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</si>
  <si>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</si>
  <si>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</si>
  <si>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</si>
  <si>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</si>
  <si>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</si>
  <si>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</si>
  <si>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</si>
  <si>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</si>
  <si>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</si>
  <si>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</si>
  <si>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L:\BRoss_Lab\MF_CIRP_Subgroups\IADP_WG_TCONS\DWIphantomRoundRobin\WUSTL_Data\ScannerNative_Format\Agilent_11.74T\Processed2DFDFData</t>
  </si>
  <si>
    <t>Agil_Day1Pass1_UMmade_DWIlob-label.mhd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</si>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</sst>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WUSTL</a:t>
            </a:r>
            <a:r>
              <a:rPr lang="en-US" baseline="0"/>
              <a:t> 11.74T Agilent </a:t>
            </a:r>
            <a:r>
              <a:rPr lang="en-US"/>
              <a:t>ADC Pass 1 </a:t>
            </a:r>
          </a:p>
        </c:rich>
      </c:tx>
      <c:layout>
        <c:manualLayout>
          <c:xMode val="edge"/>
          <c:yMode val="edge"/>
          <c:x val="5.1707461452868116E-3"/>
          <c:y val="2.85714071455514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0438244805762743E-2"/>
                  <c:y val="-0.3353180837509683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1.01184508679</c:v>
                </c:pt>
                <c:pt idx="2">
                  <c:v>1.0377416992200001</c:v>
                </c:pt>
                <c:pt idx="3">
                  <c:v>1.0543288183600001</c:v>
                </c:pt>
                <c:pt idx="4">
                  <c:v>1.0666462726200001</c:v>
                </c:pt>
                <c:pt idx="5">
                  <c:v>1.0711540332</c:v>
                </c:pt>
                <c:pt idx="6">
                  <c:v>1.0772329001900001</c:v>
                </c:pt>
                <c:pt idx="7">
                  <c:v>1.08780630024</c:v>
                </c:pt>
                <c:pt idx="8">
                  <c:v>1.09178427782</c:v>
                </c:pt>
                <c:pt idx="9">
                  <c:v>1.0942864721700001</c:v>
                </c:pt>
                <c:pt idx="10">
                  <c:v>1.0834984887700001</c:v>
                </c:pt>
                <c:pt idx="11">
                  <c:v>1.10251904297</c:v>
                </c:pt>
                <c:pt idx="12">
                  <c:v>1.1053381543</c:v>
                </c:pt>
                <c:pt idx="13">
                  <c:v>1.10542133507</c:v>
                </c:pt>
                <c:pt idx="14">
                  <c:v>1.0967289575200001</c:v>
                </c:pt>
                <c:pt idx="15">
                  <c:v>1.0957507177699999</c:v>
                </c:pt>
                <c:pt idx="16">
                  <c:v>1.1013774509800001</c:v>
                </c:pt>
                <c:pt idx="17">
                  <c:v>1.09867049316</c:v>
                </c:pt>
                <c:pt idx="18">
                  <c:v>1.1036983007800001</c:v>
                </c:pt>
                <c:pt idx="19">
                  <c:v>1.0995922013800001</c:v>
                </c:pt>
                <c:pt idx="20">
                  <c:v>1.09508222656</c:v>
                </c:pt>
                <c:pt idx="21">
                  <c:v>1.1039957041600001</c:v>
                </c:pt>
                <c:pt idx="22">
                  <c:v>1.1084666700200001</c:v>
                </c:pt>
                <c:pt idx="23">
                  <c:v>1.10806410769</c:v>
                </c:pt>
                <c:pt idx="24">
                  <c:v>1.0922780615200001</c:v>
                </c:pt>
                <c:pt idx="25">
                  <c:v>1.0722369125</c:v>
                </c:pt>
                <c:pt idx="26">
                  <c:v>1.08034853271</c:v>
                </c:pt>
                <c:pt idx="27">
                  <c:v>1.0690829150400001</c:v>
                </c:pt>
                <c:pt idx="28">
                  <c:v>1.0031483532700001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1.188073859430653</c:v>
                </c:pt>
                <c:pt idx="1">
                  <c:v>203.89699683507226</c:v>
                </c:pt>
                <c:pt idx="2">
                  <c:v>204.55683542115293</c:v>
                </c:pt>
                <c:pt idx="3">
                  <c:v>203.96335244033378</c:v>
                </c:pt>
                <c:pt idx="4">
                  <c:v>201.23339363237184</c:v>
                </c:pt>
                <c:pt idx="5">
                  <c:v>200.22650033179445</c:v>
                </c:pt>
                <c:pt idx="6">
                  <c:v>199.16792459108888</c:v>
                </c:pt>
                <c:pt idx="7">
                  <c:v>200.45999136357884</c:v>
                </c:pt>
                <c:pt idx="8">
                  <c:v>203.02746564395071</c:v>
                </c:pt>
                <c:pt idx="9">
                  <c:v>200.78919440563484</c:v>
                </c:pt>
                <c:pt idx="10">
                  <c:v>202.53011355989335</c:v>
                </c:pt>
                <c:pt idx="11">
                  <c:v>204.32356260794961</c:v>
                </c:pt>
                <c:pt idx="12">
                  <c:v>206.57443049869883</c:v>
                </c:pt>
                <c:pt idx="13">
                  <c:v>204.44728635093577</c:v>
                </c:pt>
                <c:pt idx="14">
                  <c:v>198.87721773738076</c:v>
                </c:pt>
                <c:pt idx="15">
                  <c:v>198.2236097522362</c:v>
                </c:pt>
                <c:pt idx="16">
                  <c:v>197.06813434705128</c:v>
                </c:pt>
                <c:pt idx="17">
                  <c:v>190.95974841912789</c:v>
                </c:pt>
                <c:pt idx="18">
                  <c:v>187.19822971597029</c:v>
                </c:pt>
                <c:pt idx="19">
                  <c:v>184.16537522709078</c:v>
                </c:pt>
                <c:pt idx="20">
                  <c:v>176.35226317421214</c:v>
                </c:pt>
                <c:pt idx="21">
                  <c:v>173.43251277048944</c:v>
                </c:pt>
                <c:pt idx="22">
                  <c:v>164.61336985863551</c:v>
                </c:pt>
                <c:pt idx="23">
                  <c:v>158.7863406399965</c:v>
                </c:pt>
                <c:pt idx="24">
                  <c:v>151.27151460742357</c:v>
                </c:pt>
                <c:pt idx="25">
                  <c:v>145.13581083866623</c:v>
                </c:pt>
                <c:pt idx="26">
                  <c:v>138.42131414332809</c:v>
                </c:pt>
                <c:pt idx="27">
                  <c:v>123.37299884929423</c:v>
                </c:pt>
                <c:pt idx="28">
                  <c:v>92.888325824807339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1.3533251795716497</c:v>
                </c:pt>
                <c:pt idx="1">
                  <c:v>266.17090696928523</c:v>
                </c:pt>
                <c:pt idx="2">
                  <c:v>264.22598115680188</c:v>
                </c:pt>
                <c:pt idx="3">
                  <c:v>263.20740839215631</c:v>
                </c:pt>
                <c:pt idx="4">
                  <c:v>260.67178289031216</c:v>
                </c:pt>
                <c:pt idx="5">
                  <c:v>264.09421017635867</c:v>
                </c:pt>
                <c:pt idx="6">
                  <c:v>263.44919071622945</c:v>
                </c:pt>
                <c:pt idx="7">
                  <c:v>262.84729835694588</c:v>
                </c:pt>
                <c:pt idx="8">
                  <c:v>267.81283103595871</c:v>
                </c:pt>
                <c:pt idx="9">
                  <c:v>266.14907345431391</c:v>
                </c:pt>
                <c:pt idx="10">
                  <c:v>269.55763160594364</c:v>
                </c:pt>
                <c:pt idx="11">
                  <c:v>264.77024351983999</c:v>
                </c:pt>
                <c:pt idx="12">
                  <c:v>267.72798422162208</c:v>
                </c:pt>
                <c:pt idx="13">
                  <c:v>261.46904588358109</c:v>
                </c:pt>
                <c:pt idx="14">
                  <c:v>261.56783094661427</c:v>
                </c:pt>
                <c:pt idx="15">
                  <c:v>263.62653018029937</c:v>
                </c:pt>
                <c:pt idx="16">
                  <c:v>257.17773443888973</c:v>
                </c:pt>
                <c:pt idx="17">
                  <c:v>253.02269961808616</c:v>
                </c:pt>
                <c:pt idx="18">
                  <c:v>249.19941419181595</c:v>
                </c:pt>
                <c:pt idx="19">
                  <c:v>240.00286764691842</c:v>
                </c:pt>
                <c:pt idx="20">
                  <c:v>234.30868650367665</c:v>
                </c:pt>
                <c:pt idx="21">
                  <c:v>230.64608253767835</c:v>
                </c:pt>
                <c:pt idx="22">
                  <c:v>223.07548271866366</c:v>
                </c:pt>
                <c:pt idx="23">
                  <c:v>213.92576162533621</c:v>
                </c:pt>
                <c:pt idx="24">
                  <c:v>201.1821266397308</c:v>
                </c:pt>
                <c:pt idx="25">
                  <c:v>192.17163263851603</c:v>
                </c:pt>
                <c:pt idx="26">
                  <c:v>177.38576060554072</c:v>
                </c:pt>
                <c:pt idx="27">
                  <c:v>157.91455792468761</c:v>
                </c:pt>
                <c:pt idx="28">
                  <c:v>120.12500071879853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1.8061392107432033</c:v>
                </c:pt>
                <c:pt idx="1">
                  <c:v>99.090106507417929</c:v>
                </c:pt>
                <c:pt idx="2">
                  <c:v>94.391164596768348</c:v>
                </c:pt>
                <c:pt idx="3">
                  <c:v>91.046089933426444</c:v>
                </c:pt>
                <c:pt idx="4">
                  <c:v>87.683052153748292</c:v>
                </c:pt>
                <c:pt idx="5">
                  <c:v>86.421453828737612</c:v>
                </c:pt>
                <c:pt idx="6">
                  <c:v>84.915735523610323</c:v>
                </c:pt>
                <c:pt idx="7">
                  <c:v>83.673653475282777</c:v>
                </c:pt>
                <c:pt idx="8">
                  <c:v>84.085932205224452</c:v>
                </c:pt>
                <c:pt idx="9">
                  <c:v>82.735660134126292</c:v>
                </c:pt>
                <c:pt idx="10">
                  <c:v>85.239944839730043</c:v>
                </c:pt>
                <c:pt idx="11">
                  <c:v>82.802551770417992</c:v>
                </c:pt>
                <c:pt idx="12">
                  <c:v>83.221024405014489</c:v>
                </c:pt>
                <c:pt idx="13">
                  <c:v>82.354704784504591</c:v>
                </c:pt>
                <c:pt idx="14">
                  <c:v>81.51316972892208</c:v>
                </c:pt>
                <c:pt idx="15">
                  <c:v>81.401827487140167</c:v>
                </c:pt>
                <c:pt idx="16">
                  <c:v>80.010506347690779</c:v>
                </c:pt>
                <c:pt idx="17">
                  <c:v>77.953103772412518</c:v>
                </c:pt>
                <c:pt idx="18">
                  <c:v>75.656067603230483</c:v>
                </c:pt>
                <c:pt idx="19">
                  <c:v>75.044053175889189</c:v>
                </c:pt>
                <c:pt idx="20">
                  <c:v>72.510124633290147</c:v>
                </c:pt>
                <c:pt idx="21">
                  <c:v>70.038582613722241</c:v>
                </c:pt>
                <c:pt idx="22">
                  <c:v>65.890460154090306</c:v>
                </c:pt>
                <c:pt idx="23">
                  <c:v>63.610568653460142</c:v>
                </c:pt>
                <c:pt idx="24">
                  <c:v>62.547588995858341</c:v>
                </c:pt>
                <c:pt idx="25">
                  <c:v>62.458325258818086</c:v>
                </c:pt>
                <c:pt idx="26">
                  <c:v>58.615156021180503</c:v>
                </c:pt>
                <c:pt idx="27">
                  <c:v>53.433717425776443</c:v>
                </c:pt>
                <c:pt idx="28">
                  <c:v>45.879532510049017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1.9742513775283657</c:v>
                </c:pt>
                <c:pt idx="1">
                  <c:v>101.67404873767573</c:v>
                </c:pt>
                <c:pt idx="2">
                  <c:v>97.629785876186986</c:v>
                </c:pt>
                <c:pt idx="3">
                  <c:v>93.414593109414682</c:v>
                </c:pt>
                <c:pt idx="4">
                  <c:v>90.422378528030677</c:v>
                </c:pt>
                <c:pt idx="5">
                  <c:v>88.672374483560603</c:v>
                </c:pt>
                <c:pt idx="6">
                  <c:v>86.721946938088863</c:v>
                </c:pt>
                <c:pt idx="7">
                  <c:v>85.707344212314155</c:v>
                </c:pt>
                <c:pt idx="8">
                  <c:v>85.361459265370883</c:v>
                </c:pt>
                <c:pt idx="9">
                  <c:v>85.672485990722507</c:v>
                </c:pt>
                <c:pt idx="10">
                  <c:v>86.89858143633694</c:v>
                </c:pt>
                <c:pt idx="11">
                  <c:v>85.329169699118324</c:v>
                </c:pt>
                <c:pt idx="12">
                  <c:v>85.290287551177244</c:v>
                </c:pt>
                <c:pt idx="13">
                  <c:v>84.666216196758015</c:v>
                </c:pt>
                <c:pt idx="14">
                  <c:v>83.834712817739444</c:v>
                </c:pt>
                <c:pt idx="15">
                  <c:v>83.260095760144182</c:v>
                </c:pt>
                <c:pt idx="16">
                  <c:v>82.935001341610374</c:v>
                </c:pt>
                <c:pt idx="17">
                  <c:v>80.634974681725978</c:v>
                </c:pt>
                <c:pt idx="18">
                  <c:v>79.781282669089492</c:v>
                </c:pt>
                <c:pt idx="19">
                  <c:v>77.220492508484455</c:v>
                </c:pt>
                <c:pt idx="20">
                  <c:v>75.665126490256625</c:v>
                </c:pt>
                <c:pt idx="21">
                  <c:v>74.086654627010859</c:v>
                </c:pt>
                <c:pt idx="22">
                  <c:v>71.819638550091128</c:v>
                </c:pt>
                <c:pt idx="23">
                  <c:v>69.438846162314235</c:v>
                </c:pt>
                <c:pt idx="24">
                  <c:v>65.727544279804576</c:v>
                </c:pt>
                <c:pt idx="25">
                  <c:v>64.327910437683414</c:v>
                </c:pt>
                <c:pt idx="26">
                  <c:v>60.393534909993967</c:v>
                </c:pt>
                <c:pt idx="27">
                  <c:v>54.301672594399982</c:v>
                </c:pt>
                <c:pt idx="28">
                  <c:v>46.187997890234833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1.0067629621900001</c:v>
                </c:pt>
                <c:pt idx="2">
                  <c:v>1.02335991115</c:v>
                </c:pt>
                <c:pt idx="3">
                  <c:v>1.04364353027</c:v>
                </c:pt>
                <c:pt idx="4">
                  <c:v>1.05513363461</c:v>
                </c:pt>
                <c:pt idx="5">
                  <c:v>1.07129657715</c:v>
                </c:pt>
                <c:pt idx="6">
                  <c:v>1.0812336973900001</c:v>
                </c:pt>
                <c:pt idx="7">
                  <c:v>1.0858956744899999</c:v>
                </c:pt>
                <c:pt idx="8">
                  <c:v>1.0973227204</c:v>
                </c:pt>
                <c:pt idx="9">
                  <c:v>1.09242139893</c:v>
                </c:pt>
                <c:pt idx="10">
                  <c:v>1.09158754395</c:v>
                </c:pt>
                <c:pt idx="11">
                  <c:v>1.09172081543</c:v>
                </c:pt>
                <c:pt idx="12">
                  <c:v>1.0974677368200001</c:v>
                </c:pt>
                <c:pt idx="13">
                  <c:v>1.0892107121399999</c:v>
                </c:pt>
                <c:pt idx="14">
                  <c:v>1.0942811328099999</c:v>
                </c:pt>
                <c:pt idx="15">
                  <c:v>1.1017073608400001</c:v>
                </c:pt>
                <c:pt idx="16">
                  <c:v>1.09124446615</c:v>
                </c:pt>
                <c:pt idx="17">
                  <c:v>1.0971920874000001</c:v>
                </c:pt>
                <c:pt idx="18">
                  <c:v>1.0949722534199999</c:v>
                </c:pt>
                <c:pt idx="19">
                  <c:v>1.0924637905899999</c:v>
                </c:pt>
                <c:pt idx="20">
                  <c:v>1.09056251221</c:v>
                </c:pt>
                <c:pt idx="21">
                  <c:v>1.0934018840399999</c:v>
                </c:pt>
                <c:pt idx="22">
                  <c:v>1.0921092505400001</c:v>
                </c:pt>
                <c:pt idx="23">
                  <c:v>1.08807828083</c:v>
                </c:pt>
                <c:pt idx="24">
                  <c:v>1.0848314062500002</c:v>
                </c:pt>
                <c:pt idx="25">
                  <c:v>1.0726934321000001</c:v>
                </c:pt>
                <c:pt idx="26">
                  <c:v>1.0642074047900001</c:v>
                </c:pt>
                <c:pt idx="27">
                  <c:v>1.0589762744100002</c:v>
                </c:pt>
                <c:pt idx="28">
                  <c:v>1.00315917236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3.0663616292096378</c:v>
                </c:pt>
                <c:pt idx="1">
                  <c:v>57.228023450386409</c:v>
                </c:pt>
                <c:pt idx="2">
                  <c:v>40.582652669398037</c:v>
                </c:pt>
                <c:pt idx="3">
                  <c:v>39.498439453433583</c:v>
                </c:pt>
                <c:pt idx="4">
                  <c:v>43.644406028088724</c:v>
                </c:pt>
                <c:pt idx="5">
                  <c:v>88.339271061734593</c:v>
                </c:pt>
                <c:pt idx="6">
                  <c:v>99.963615120620318</c:v>
                </c:pt>
                <c:pt idx="7">
                  <c:v>69.815676402335797</c:v>
                </c:pt>
                <c:pt idx="8">
                  <c:v>93.765960091597393</c:v>
                </c:pt>
                <c:pt idx="9">
                  <c:v>129.53634044280975</c:v>
                </c:pt>
                <c:pt idx="10">
                  <c:v>142.3513985493187</c:v>
                </c:pt>
                <c:pt idx="11">
                  <c:v>44.528879017282406</c:v>
                </c:pt>
                <c:pt idx="12">
                  <c:v>44.900188100263797</c:v>
                </c:pt>
                <c:pt idx="13">
                  <c:v>31.569448944140039</c:v>
                </c:pt>
                <c:pt idx="14">
                  <c:v>84.054418270516237</c:v>
                </c:pt>
                <c:pt idx="15">
                  <c:v>136.52339963193015</c:v>
                </c:pt>
                <c:pt idx="16">
                  <c:v>57.108018519931058</c:v>
                </c:pt>
                <c:pt idx="17">
                  <c:v>118.53356115865289</c:v>
                </c:pt>
                <c:pt idx="18">
                  <c:v>158.10895129806997</c:v>
                </c:pt>
                <c:pt idx="19">
                  <c:v>53.395100734816467</c:v>
                </c:pt>
                <c:pt idx="20">
                  <c:v>138.84777294664124</c:v>
                </c:pt>
                <c:pt idx="21">
                  <c:v>138.86630299273165</c:v>
                </c:pt>
                <c:pt idx="22">
                  <c:v>76.340616256935704</c:v>
                </c:pt>
                <c:pt idx="23">
                  <c:v>73.915565369813876</c:v>
                </c:pt>
                <c:pt idx="24">
                  <c:v>118.76070414734026</c:v>
                </c:pt>
                <c:pt idx="25">
                  <c:v>73.338180959151643</c:v>
                </c:pt>
                <c:pt idx="26">
                  <c:v>32.196803895329865</c:v>
                </c:pt>
                <c:pt idx="27">
                  <c:v>31.835930279555907</c:v>
                </c:pt>
                <c:pt idx="28">
                  <c:v>36.591727464946324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3.6475549987029563</c:v>
                </c:pt>
                <c:pt idx="1">
                  <c:v>65.026507737958809</c:v>
                </c:pt>
                <c:pt idx="2">
                  <c:v>74.165855030555193</c:v>
                </c:pt>
                <c:pt idx="3">
                  <c:v>79.14163563472529</c:v>
                </c:pt>
                <c:pt idx="4">
                  <c:v>68.578833499236708</c:v>
                </c:pt>
                <c:pt idx="5">
                  <c:v>68.608195472609296</c:v>
                </c:pt>
                <c:pt idx="6">
                  <c:v>67.738504071226174</c:v>
                </c:pt>
                <c:pt idx="7">
                  <c:v>66.663566538303556</c:v>
                </c:pt>
                <c:pt idx="8">
                  <c:v>48.327652584665913</c:v>
                </c:pt>
                <c:pt idx="9">
                  <c:v>79.350452561536116</c:v>
                </c:pt>
                <c:pt idx="10">
                  <c:v>62.217444579911749</c:v>
                </c:pt>
                <c:pt idx="11">
                  <c:v>73.99405670439738</c:v>
                </c:pt>
                <c:pt idx="12">
                  <c:v>62.08928903019661</c:v>
                </c:pt>
                <c:pt idx="13">
                  <c:v>78.821180720704504</c:v>
                </c:pt>
                <c:pt idx="14">
                  <c:v>84.063523025347422</c:v>
                </c:pt>
                <c:pt idx="15">
                  <c:v>69.417438316648841</c:v>
                </c:pt>
                <c:pt idx="16">
                  <c:v>75.040529798654035</c:v>
                </c:pt>
                <c:pt idx="17">
                  <c:v>78.436797176763363</c:v>
                </c:pt>
                <c:pt idx="18">
                  <c:v>74.045760877234713</c:v>
                </c:pt>
                <c:pt idx="19">
                  <c:v>82.472496537891573</c:v>
                </c:pt>
                <c:pt idx="20">
                  <c:v>102.74527725376288</c:v>
                </c:pt>
                <c:pt idx="21">
                  <c:v>56.138771377147009</c:v>
                </c:pt>
                <c:pt idx="22">
                  <c:v>30.269235365097252</c:v>
                </c:pt>
                <c:pt idx="23">
                  <c:v>29.024475302669721</c:v>
                </c:pt>
                <c:pt idx="24">
                  <c:v>69.588429433601803</c:v>
                </c:pt>
                <c:pt idx="25">
                  <c:v>53.947824620191547</c:v>
                </c:pt>
                <c:pt idx="26">
                  <c:v>43.847497369282898</c:v>
                </c:pt>
                <c:pt idx="27">
                  <c:v>40.225332702904943</c:v>
                </c:pt>
                <c:pt idx="28">
                  <c:v>32.518839015516775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</c:v>
                </c:pt>
                <c:pt idx="1">
                  <c:v>152.75421108899999</c:v>
                </c:pt>
                <c:pt idx="2">
                  <c:v>51.519756765899999</c:v>
                </c:pt>
                <c:pt idx="3">
                  <c:v>52.042704276999999</c:v>
                </c:pt>
                <c:pt idx="4">
                  <c:v>75.744974759200005</c:v>
                </c:pt>
                <c:pt idx="5">
                  <c:v>441.29685710899997</c:v>
                </c:pt>
                <c:pt idx="6">
                  <c:v>272.39065489500001</c:v>
                </c:pt>
                <c:pt idx="7">
                  <c:v>13487.3109626</c:v>
                </c:pt>
                <c:pt idx="8">
                  <c:v>207.376641143</c:v>
                </c:pt>
                <c:pt idx="9">
                  <c:v>663.98611534099996</c:v>
                </c:pt>
                <c:pt idx="10">
                  <c:v>461.55418525699997</c:v>
                </c:pt>
                <c:pt idx="11">
                  <c:v>63.0725296783</c:v>
                </c:pt>
                <c:pt idx="12">
                  <c:v>73.436125297499999</c:v>
                </c:pt>
                <c:pt idx="13">
                  <c:v>34.745983710700003</c:v>
                </c:pt>
                <c:pt idx="14">
                  <c:v>214.681021652</c:v>
                </c:pt>
                <c:pt idx="15">
                  <c:v>499.45801635700002</c:v>
                </c:pt>
                <c:pt idx="16">
                  <c:v>82.788865930900002</c:v>
                </c:pt>
                <c:pt idx="17">
                  <c:v>731.97007400500001</c:v>
                </c:pt>
                <c:pt idx="18">
                  <c:v>288.65840202300001</c:v>
                </c:pt>
                <c:pt idx="19">
                  <c:v>69.724574294700005</c:v>
                </c:pt>
                <c:pt idx="20">
                  <c:v>554.04440132100001</c:v>
                </c:pt>
                <c:pt idx="21">
                  <c:v>646.20894046499996</c:v>
                </c:pt>
                <c:pt idx="22">
                  <c:v>371.34791321799997</c:v>
                </c:pt>
                <c:pt idx="23">
                  <c:v>474.47990027899999</c:v>
                </c:pt>
                <c:pt idx="24">
                  <c:v>465.15476764700003</c:v>
                </c:pt>
                <c:pt idx="25">
                  <c:v>1828.5831693299999</c:v>
                </c:pt>
                <c:pt idx="26">
                  <c:v>72.256700859099993</c:v>
                </c:pt>
                <c:pt idx="27">
                  <c:v>50.378697433500001</c:v>
                </c:pt>
                <c:pt idx="28">
                  <c:v>90.857508773800006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5.7952946171699997</c:v>
                </c:pt>
                <c:pt idx="1">
                  <c:v>152.55968714700001</c:v>
                </c:pt>
                <c:pt idx="2">
                  <c:v>263.90763608100002</c:v>
                </c:pt>
                <c:pt idx="3">
                  <c:v>194.536388321</c:v>
                </c:pt>
                <c:pt idx="4">
                  <c:v>224.21759348500001</c:v>
                </c:pt>
                <c:pt idx="5">
                  <c:v>180.47125797300001</c:v>
                </c:pt>
                <c:pt idx="6">
                  <c:v>286.28893606999998</c:v>
                </c:pt>
                <c:pt idx="7">
                  <c:v>214.56625828400001</c:v>
                </c:pt>
                <c:pt idx="8">
                  <c:v>90.680094213999993</c:v>
                </c:pt>
                <c:pt idx="9">
                  <c:v>185.92634208699999</c:v>
                </c:pt>
                <c:pt idx="10">
                  <c:v>173.96615398399999</c:v>
                </c:pt>
                <c:pt idx="11">
                  <c:v>174.786705017</c:v>
                </c:pt>
                <c:pt idx="12">
                  <c:v>168.840165138</c:v>
                </c:pt>
                <c:pt idx="13">
                  <c:v>272.525483608</c:v>
                </c:pt>
                <c:pt idx="14">
                  <c:v>458.57600341800003</c:v>
                </c:pt>
                <c:pt idx="15">
                  <c:v>207.22858478500001</c:v>
                </c:pt>
                <c:pt idx="16">
                  <c:v>183.63737700999999</c:v>
                </c:pt>
                <c:pt idx="17">
                  <c:v>197.948775826</c:v>
                </c:pt>
                <c:pt idx="18">
                  <c:v>245.49089633899999</c:v>
                </c:pt>
                <c:pt idx="19">
                  <c:v>678.57239057499999</c:v>
                </c:pt>
                <c:pt idx="20">
                  <c:v>272.402268295</c:v>
                </c:pt>
                <c:pt idx="21">
                  <c:v>179.66913495200001</c:v>
                </c:pt>
                <c:pt idx="22">
                  <c:v>124.778915013</c:v>
                </c:pt>
                <c:pt idx="23">
                  <c:v>70.009465501700006</c:v>
                </c:pt>
                <c:pt idx="24">
                  <c:v>153.62002895399999</c:v>
                </c:pt>
                <c:pt idx="25">
                  <c:v>176.63467959100001</c:v>
                </c:pt>
                <c:pt idx="26">
                  <c:v>156.15937536199999</c:v>
                </c:pt>
                <c:pt idx="27">
                  <c:v>281.49968761399998</c:v>
                </c:pt>
                <c:pt idx="28">
                  <c:v>1191.34406483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K82" zoomScale="70" zoomScaleNormal="70" workbookViewId="0">
      <selection activeCell="AJ107" sqref="AJ107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60</v>
      </c>
    </row>
    <row r="6" spans="2:51" x14ac:dyDescent="0.25">
      <c r="F6" t="s">
        <v>39</v>
      </c>
      <c r="G6" t="s">
        <v>61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1E-3</v>
      </c>
      <c r="N8" s="22"/>
      <c r="O8" s="23">
        <f>100*SQRT(AVERAGE(O11:O39))/$AJ$8</f>
        <v>2.9032682591847534</v>
      </c>
      <c r="P8" s="23">
        <f>MAX(P11:P39) - MIN(P11:P39)</f>
        <v>54</v>
      </c>
      <c r="Q8" s="24"/>
      <c r="AE8" s="22"/>
      <c r="AF8" s="23">
        <f>100*SQRT(AVERAGE(AF11:AF39))/$AJ$8</f>
        <v>3.2285432006731209</v>
      </c>
      <c r="AG8" s="23">
        <f>MAX(AG11:AG39) - MIN(AG11:AG39)</f>
        <v>54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/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448</v>
      </c>
      <c r="F11" s="11">
        <v>224</v>
      </c>
      <c r="G11" s="11">
        <v>0.224</v>
      </c>
      <c r="H11" s="11">
        <v>0</v>
      </c>
      <c r="I11" s="11">
        <v>782.99810791000004</v>
      </c>
      <c r="J11" s="11">
        <v>15.8964656762</v>
      </c>
      <c r="K11" s="11">
        <v>83.7986327749</v>
      </c>
      <c r="L11" s="12" t="s">
        <v>62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62</v>
      </c>
      <c r="T11" s="1"/>
      <c r="U11" s="11">
        <v>1</v>
      </c>
      <c r="V11" s="11">
        <v>448</v>
      </c>
      <c r="W11" s="11">
        <v>224</v>
      </c>
      <c r="X11" s="11">
        <v>0.224</v>
      </c>
      <c r="Y11" s="11">
        <v>0</v>
      </c>
      <c r="Z11" s="11">
        <v>791.31512451200001</v>
      </c>
      <c r="AA11" s="11">
        <v>14.668194959199999</v>
      </c>
      <c r="AB11" s="11">
        <v>81.346636506400003</v>
      </c>
      <c r="AC11" s="12" t="s">
        <v>62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12" t="s">
        <v>62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51</v>
      </c>
      <c r="F12" s="11">
        <v>25.5</v>
      </c>
      <c r="G12" s="11">
        <v>2.5499999999999998E-2</v>
      </c>
      <c r="H12" s="11">
        <v>987.07171630899995</v>
      </c>
      <c r="I12" s="11">
        <v>1041.8061523399999</v>
      </c>
      <c r="J12" s="11">
        <v>1011.84508679</v>
      </c>
      <c r="K12" s="11">
        <v>12.8575013931</v>
      </c>
      <c r="L12" s="12" t="s">
        <v>36</v>
      </c>
      <c r="M12">
        <f t="shared" si="1"/>
        <v>1.01184508679</v>
      </c>
      <c r="N12">
        <f t="shared" ref="N12:N39" si="5">IF(L12="Y",K12*$J$8,#N/A)</f>
        <v>1.2857501393100001E-2</v>
      </c>
      <c r="O12">
        <f t="shared" ref="O12:O39" si="6">IF(L12="Y",(M12-$AJ12)^2,"")</f>
        <v>7.7712887230626552E-3</v>
      </c>
      <c r="P12">
        <f t="shared" ref="P12:P39" si="7">IF(L12="Y",$C12,"")</f>
        <v>-26</v>
      </c>
      <c r="Q12" s="12" t="s">
        <v>36</v>
      </c>
      <c r="T12" s="1"/>
      <c r="U12" s="11">
        <v>2</v>
      </c>
      <c r="V12" s="11">
        <v>51</v>
      </c>
      <c r="W12" s="11">
        <v>25.5</v>
      </c>
      <c r="X12" s="11">
        <v>2.5499999999999998E-2</v>
      </c>
      <c r="Y12" s="11">
        <v>983.88842773399995</v>
      </c>
      <c r="Z12" s="11">
        <v>1027.9583740200001</v>
      </c>
      <c r="AA12" s="11">
        <v>1006.7629621900001</v>
      </c>
      <c r="AB12" s="11">
        <v>8.5123157648499994</v>
      </c>
      <c r="AC12" s="12" t="s">
        <v>36</v>
      </c>
      <c r="AD12">
        <f t="shared" ref="AD12:AD39" si="8">IF(AC12="Y",AA12*$J$8,#N/A)</f>
        <v>1.0067629621900001</v>
      </c>
      <c r="AE12">
        <f t="shared" ref="AE12:AE39" si="9">IF(AC12="Y",AB12*$J$8,#N/A)</f>
        <v>8.5123157648499988E-3</v>
      </c>
      <c r="AF12">
        <f t="shared" ref="AF12:AF39" si="10">IF(AC12="Y",(AD12-$AJ12)^2,"")</f>
        <v>8.6931452195833751E-3</v>
      </c>
      <c r="AG12">
        <f t="shared" ref="AG12:AG39" si="11">IF(AC12="Y",$C12,"")</f>
        <v>-26</v>
      </c>
      <c r="AH12" s="12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51</v>
      </c>
      <c r="F13" s="11">
        <v>25.5</v>
      </c>
      <c r="G13" s="11">
        <v>2.5499999999999998E-2</v>
      </c>
      <c r="H13" s="11">
        <v>1018.24334717</v>
      </c>
      <c r="I13" s="11">
        <v>1063.86535645</v>
      </c>
      <c r="J13" s="11">
        <v>1037.7416992200001</v>
      </c>
      <c r="K13" s="11">
        <v>11.301650410600001</v>
      </c>
      <c r="L13" s="12" t="s">
        <v>36</v>
      </c>
      <c r="M13">
        <f t="shared" si="1"/>
        <v>1.0377416992200001</v>
      </c>
      <c r="N13">
        <f t="shared" si="5"/>
        <v>1.13016504106E-2</v>
      </c>
      <c r="O13">
        <f t="shared" si="6"/>
        <v>3.8760960160129413E-3</v>
      </c>
      <c r="P13">
        <f t="shared" si="7"/>
        <v>-24</v>
      </c>
      <c r="Q13" s="12" t="s">
        <v>36</v>
      </c>
      <c r="T13" s="1"/>
      <c r="U13" s="11">
        <v>3</v>
      </c>
      <c r="V13" s="11">
        <v>51</v>
      </c>
      <c r="W13" s="11">
        <v>25.5</v>
      </c>
      <c r="X13" s="11">
        <v>2.5499999999999998E-2</v>
      </c>
      <c r="Y13" s="11">
        <v>1009.19378662</v>
      </c>
      <c r="Z13" s="11">
        <v>1040.7023925799999</v>
      </c>
      <c r="AA13" s="11">
        <v>1023.35991115</v>
      </c>
      <c r="AB13" s="11">
        <v>7.17520485933</v>
      </c>
      <c r="AC13" s="12" t="s">
        <v>36</v>
      </c>
      <c r="AD13">
        <f t="shared" si="8"/>
        <v>1.02335991115</v>
      </c>
      <c r="AE13">
        <f t="shared" si="9"/>
        <v>7.1752048593300005E-3</v>
      </c>
      <c r="AF13">
        <f t="shared" si="10"/>
        <v>5.8737032189359042E-3</v>
      </c>
      <c r="AG13">
        <f t="shared" si="11"/>
        <v>-24</v>
      </c>
      <c r="AH13" s="12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1034.4190673799999</v>
      </c>
      <c r="I14" s="11">
        <v>1085.8156738299999</v>
      </c>
      <c r="J14" s="11">
        <v>1054.32881836</v>
      </c>
      <c r="K14" s="11">
        <v>12.293653493700001</v>
      </c>
      <c r="L14" s="12" t="s">
        <v>36</v>
      </c>
      <c r="M14">
        <f t="shared" si="1"/>
        <v>1.0543288183600001</v>
      </c>
      <c r="N14">
        <f t="shared" si="5"/>
        <v>1.2293653493700001E-2</v>
      </c>
      <c r="O14">
        <f t="shared" si="6"/>
        <v>2.0858568323938683E-3</v>
      </c>
      <c r="P14">
        <f t="shared" si="7"/>
        <v>-22</v>
      </c>
      <c r="Q14" s="12" t="s">
        <v>36</v>
      </c>
      <c r="T14" s="1"/>
      <c r="U14" s="11">
        <v>4</v>
      </c>
      <c r="V14" s="11">
        <v>50</v>
      </c>
      <c r="W14" s="11">
        <v>25</v>
      </c>
      <c r="X14" s="11">
        <v>2.5000000000000001E-2</v>
      </c>
      <c r="Y14" s="11">
        <v>1023.30236816</v>
      </c>
      <c r="Z14" s="11">
        <v>1066.4395752</v>
      </c>
      <c r="AA14" s="11">
        <v>1043.6435302699999</v>
      </c>
      <c r="AB14" s="11">
        <v>10.3800519826</v>
      </c>
      <c r="AC14" s="12" t="s">
        <v>36</v>
      </c>
      <c r="AD14">
        <f t="shared" si="8"/>
        <v>1.04364353027</v>
      </c>
      <c r="AE14">
        <f t="shared" si="9"/>
        <v>1.0380051982599999E-2</v>
      </c>
      <c r="AF14">
        <f t="shared" si="10"/>
        <v>3.1760516804284155E-3</v>
      </c>
      <c r="AG14">
        <f t="shared" si="11"/>
        <v>-22</v>
      </c>
      <c r="AH14" s="12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49</v>
      </c>
      <c r="F15" s="11">
        <v>24.5</v>
      </c>
      <c r="G15" s="11">
        <v>2.4500000000000001E-2</v>
      </c>
      <c r="H15" s="11">
        <v>1033.55627441</v>
      </c>
      <c r="I15" s="11">
        <v>1112.6975097699999</v>
      </c>
      <c r="J15" s="11">
        <v>1066.64627262</v>
      </c>
      <c r="K15" s="11">
        <v>16.023708529499999</v>
      </c>
      <c r="L15" s="12" t="s">
        <v>36</v>
      </c>
      <c r="M15">
        <f t="shared" si="1"/>
        <v>1.0666462726200001</v>
      </c>
      <c r="N15">
        <f t="shared" si="5"/>
        <v>1.60237085295E-2</v>
      </c>
      <c r="O15">
        <f t="shared" si="6"/>
        <v>1.1124711301393601E-3</v>
      </c>
      <c r="P15">
        <f t="shared" si="7"/>
        <v>-20</v>
      </c>
      <c r="Q15" s="12" t="s">
        <v>36</v>
      </c>
      <c r="T15" s="1"/>
      <c r="U15" s="11">
        <v>5</v>
      </c>
      <c r="V15" s="11">
        <v>49</v>
      </c>
      <c r="W15" s="11">
        <v>24.5</v>
      </c>
      <c r="X15" s="11">
        <v>2.4500000000000001E-2</v>
      </c>
      <c r="Y15" s="11">
        <v>1030.5861816399999</v>
      </c>
      <c r="Z15" s="11">
        <v>1076.4262695299999</v>
      </c>
      <c r="AA15" s="11">
        <v>1055.1336346099999</v>
      </c>
      <c r="AB15" s="11">
        <v>11.09878247</v>
      </c>
      <c r="AC15" s="12" t="s">
        <v>36</v>
      </c>
      <c r="AD15">
        <f t="shared" si="8"/>
        <v>1.05513363461</v>
      </c>
      <c r="AE15">
        <f t="shared" si="9"/>
        <v>1.109878247E-2</v>
      </c>
      <c r="AF15">
        <f t="shared" si="10"/>
        <v>2.0129907433089995E-3</v>
      </c>
      <c r="AG15">
        <f t="shared" si="11"/>
        <v>-20</v>
      </c>
      <c r="AH15" s="12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50</v>
      </c>
      <c r="F16" s="11">
        <v>25</v>
      </c>
      <c r="G16" s="11">
        <v>2.5000000000000001E-2</v>
      </c>
      <c r="H16" s="11">
        <v>1047.70251465</v>
      </c>
      <c r="I16" s="11">
        <v>1094.2923584</v>
      </c>
      <c r="J16" s="11">
        <v>1071.1540332</v>
      </c>
      <c r="K16" s="11">
        <v>13.0429149325</v>
      </c>
      <c r="L16" s="12" t="s">
        <v>36</v>
      </c>
      <c r="M16">
        <f t="shared" si="1"/>
        <v>1.0711540332</v>
      </c>
      <c r="N16">
        <f t="shared" si="5"/>
        <v>1.30429149325E-2</v>
      </c>
      <c r="O16">
        <f t="shared" si="6"/>
        <v>8.3208980062670615E-4</v>
      </c>
      <c r="P16">
        <f t="shared" si="7"/>
        <v>-18</v>
      </c>
      <c r="Q16" s="12" t="s">
        <v>36</v>
      </c>
      <c r="T16" s="1"/>
      <c r="U16" s="11">
        <v>6</v>
      </c>
      <c r="V16" s="11">
        <v>50</v>
      </c>
      <c r="W16" s="11">
        <v>25</v>
      </c>
      <c r="X16" s="11">
        <v>2.5000000000000001E-2</v>
      </c>
      <c r="Y16" s="11">
        <v>1052.1579589800001</v>
      </c>
      <c r="Z16" s="11">
        <v>1091.07458496</v>
      </c>
      <c r="AA16" s="11">
        <v>1071.2965771500001</v>
      </c>
      <c r="AB16" s="11">
        <v>8.6363697842599993</v>
      </c>
      <c r="AC16" s="12" t="s">
        <v>36</v>
      </c>
      <c r="AD16">
        <f t="shared" si="8"/>
        <v>1.07129657715</v>
      </c>
      <c r="AE16">
        <f t="shared" si="9"/>
        <v>8.6363697842600003E-3</v>
      </c>
      <c r="AF16">
        <f t="shared" si="10"/>
        <v>8.2388648330590497E-4</v>
      </c>
      <c r="AG16">
        <f t="shared" si="11"/>
        <v>-18</v>
      </c>
      <c r="AH16" s="12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49</v>
      </c>
      <c r="F17" s="11">
        <v>24.5</v>
      </c>
      <c r="G17" s="11">
        <v>2.4500000000000001E-2</v>
      </c>
      <c r="H17" s="11">
        <v>1054.54626465</v>
      </c>
      <c r="I17" s="11">
        <v>1102.0665283200001</v>
      </c>
      <c r="J17" s="11">
        <v>1077.23290019</v>
      </c>
      <c r="K17" s="11">
        <v>12.4652602983</v>
      </c>
      <c r="L17" s="12" t="s">
        <v>36</v>
      </c>
      <c r="M17">
        <f t="shared" si="1"/>
        <v>1.0772329001900001</v>
      </c>
      <c r="N17">
        <f t="shared" si="5"/>
        <v>1.2465260298300002E-2</v>
      </c>
      <c r="O17">
        <f t="shared" si="6"/>
        <v>5.1834083375850316E-4</v>
      </c>
      <c r="P17">
        <f t="shared" si="7"/>
        <v>-16</v>
      </c>
      <c r="Q17" s="12" t="s">
        <v>36</v>
      </c>
      <c r="T17" s="1"/>
      <c r="U17" s="11">
        <v>7</v>
      </c>
      <c r="V17" s="11">
        <v>49</v>
      </c>
      <c r="W17" s="11">
        <v>24.5</v>
      </c>
      <c r="X17" s="11">
        <v>2.4500000000000001E-2</v>
      </c>
      <c r="Y17" s="11">
        <v>1057.16503906</v>
      </c>
      <c r="Z17" s="11">
        <v>1102.46130371</v>
      </c>
      <c r="AA17" s="11">
        <v>1081.2336973900001</v>
      </c>
      <c r="AB17" s="11">
        <v>11.0680719871</v>
      </c>
      <c r="AC17" s="12" t="s">
        <v>36</v>
      </c>
      <c r="AD17">
        <f t="shared" si="8"/>
        <v>1.0812336973900001</v>
      </c>
      <c r="AE17">
        <f t="shared" si="9"/>
        <v>1.1068071987099999E-2</v>
      </c>
      <c r="AF17">
        <f t="shared" si="10"/>
        <v>3.521741136500931E-4</v>
      </c>
      <c r="AG17">
        <f t="shared" si="11"/>
        <v>-16</v>
      </c>
      <c r="AH17" s="12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52</v>
      </c>
      <c r="F18" s="11">
        <v>26</v>
      </c>
      <c r="G18" s="11">
        <v>2.5999999999999999E-2</v>
      </c>
      <c r="H18" s="11">
        <v>1065.28869629</v>
      </c>
      <c r="I18" s="11">
        <v>1114.1762695299999</v>
      </c>
      <c r="J18" s="11">
        <v>1087.8063002399999</v>
      </c>
      <c r="K18" s="11">
        <v>12.525948381799999</v>
      </c>
      <c r="L18" s="12" t="s">
        <v>36</v>
      </c>
      <c r="M18">
        <f t="shared" si="1"/>
        <v>1.08780630024</v>
      </c>
      <c r="N18">
        <f t="shared" si="5"/>
        <v>1.25259483818E-2</v>
      </c>
      <c r="O18">
        <f t="shared" si="6"/>
        <v>1.4868631383702565E-4</v>
      </c>
      <c r="P18">
        <f t="shared" si="7"/>
        <v>-14</v>
      </c>
      <c r="Q18" s="12" t="s">
        <v>36</v>
      </c>
      <c r="T18" s="1"/>
      <c r="U18" s="11">
        <v>8</v>
      </c>
      <c r="V18" s="11">
        <v>52</v>
      </c>
      <c r="W18" s="11">
        <v>26</v>
      </c>
      <c r="X18" s="11">
        <v>2.5999999999999999E-2</v>
      </c>
      <c r="Y18" s="11">
        <v>1066.5389404299999</v>
      </c>
      <c r="Z18" s="11">
        <v>1107.55175781</v>
      </c>
      <c r="AA18" s="11">
        <v>1085.8956744899999</v>
      </c>
      <c r="AB18" s="11">
        <v>8.8436183046399996</v>
      </c>
      <c r="AC18" s="12" t="s">
        <v>36</v>
      </c>
      <c r="AD18">
        <f t="shared" si="8"/>
        <v>1.0858956744899999</v>
      </c>
      <c r="AE18">
        <f t="shared" si="9"/>
        <v>8.84361830464E-3</v>
      </c>
      <c r="AF18">
        <f t="shared" si="10"/>
        <v>1.9893199809204189E-4</v>
      </c>
      <c r="AG18">
        <f t="shared" si="11"/>
        <v>-14</v>
      </c>
      <c r="AH18" s="12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51</v>
      </c>
      <c r="F19" s="11">
        <v>25.5</v>
      </c>
      <c r="G19" s="11">
        <v>2.5499999999999998E-2</v>
      </c>
      <c r="H19" s="11">
        <v>1062.2258300799999</v>
      </c>
      <c r="I19" s="11">
        <v>1117.7257080100001</v>
      </c>
      <c r="J19" s="11">
        <v>1091.7842778199999</v>
      </c>
      <c r="K19" s="11">
        <v>14.9574422522</v>
      </c>
      <c r="L19" s="12" t="s">
        <v>36</v>
      </c>
      <c r="M19">
        <f t="shared" si="1"/>
        <v>1.09178427782</v>
      </c>
      <c r="N19">
        <f t="shared" si="5"/>
        <v>1.49574422522E-2</v>
      </c>
      <c r="O19">
        <f t="shared" si="6"/>
        <v>6.7498090938945701E-5</v>
      </c>
      <c r="P19">
        <f t="shared" si="7"/>
        <v>-12</v>
      </c>
      <c r="Q19" s="12" t="s">
        <v>36</v>
      </c>
      <c r="T19" s="1"/>
      <c r="U19" s="11">
        <v>9</v>
      </c>
      <c r="V19" s="11">
        <v>51</v>
      </c>
      <c r="W19" s="11">
        <v>25.5</v>
      </c>
      <c r="X19" s="11">
        <v>2.5499999999999998E-2</v>
      </c>
      <c r="Y19" s="11">
        <v>1080.3983154299999</v>
      </c>
      <c r="Z19" s="11">
        <v>1127.4003906200001</v>
      </c>
      <c r="AA19" s="11">
        <v>1097.3227204</v>
      </c>
      <c r="AB19" s="11">
        <v>10.582186164199999</v>
      </c>
      <c r="AC19" s="12" t="s">
        <v>36</v>
      </c>
      <c r="AD19">
        <f t="shared" si="8"/>
        <v>1.0973227204</v>
      </c>
      <c r="AE19">
        <f t="shared" si="9"/>
        <v>1.0582186164199999E-2</v>
      </c>
      <c r="AF19">
        <f t="shared" si="10"/>
        <v>7.1678260565765989E-6</v>
      </c>
      <c r="AG19">
        <f t="shared" si="11"/>
        <v>-12</v>
      </c>
      <c r="AH19" s="12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50</v>
      </c>
      <c r="F20" s="11">
        <v>25</v>
      </c>
      <c r="G20" s="11">
        <v>2.5000000000000001E-2</v>
      </c>
      <c r="H20" s="11">
        <v>1063.0854492200001</v>
      </c>
      <c r="I20" s="11">
        <v>1117.2739257799999</v>
      </c>
      <c r="J20" s="11">
        <v>1094.28647217</v>
      </c>
      <c r="K20" s="11">
        <v>12.4819728332</v>
      </c>
      <c r="L20" s="12" t="s">
        <v>36</v>
      </c>
      <c r="M20">
        <f t="shared" si="1"/>
        <v>1.0942864721700001</v>
      </c>
      <c r="N20">
        <f t="shared" si="5"/>
        <v>1.2481972833200001E-2</v>
      </c>
      <c r="O20">
        <f t="shared" si="6"/>
        <v>3.2644400264184611E-5</v>
      </c>
      <c r="P20">
        <f t="shared" si="7"/>
        <v>-10</v>
      </c>
      <c r="Q20" s="12" t="s">
        <v>36</v>
      </c>
      <c r="T20" s="1"/>
      <c r="U20" s="11">
        <v>10</v>
      </c>
      <c r="V20" s="11">
        <v>50</v>
      </c>
      <c r="W20" s="11">
        <v>25</v>
      </c>
      <c r="X20" s="11">
        <v>2.5000000000000001E-2</v>
      </c>
      <c r="Y20" s="11">
        <v>1075.27246094</v>
      </c>
      <c r="Z20" s="11">
        <v>1112.6932373</v>
      </c>
      <c r="AA20" s="11">
        <v>1092.4213989299999</v>
      </c>
      <c r="AB20" s="11">
        <v>9.6491598160799992</v>
      </c>
      <c r="AC20" s="12" t="s">
        <v>36</v>
      </c>
      <c r="AD20">
        <f t="shared" si="8"/>
        <v>1.09242139893</v>
      </c>
      <c r="AE20">
        <f t="shared" si="9"/>
        <v>9.6491598160799996E-3</v>
      </c>
      <c r="AF20">
        <f t="shared" si="10"/>
        <v>5.7435194178206346E-5</v>
      </c>
      <c r="AG20">
        <f t="shared" si="11"/>
        <v>-10</v>
      </c>
      <c r="AH20" s="12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1067.7434082</v>
      </c>
      <c r="I21" s="11">
        <v>1101.1975097699999</v>
      </c>
      <c r="J21" s="11">
        <v>1083.49848877</v>
      </c>
      <c r="K21" s="11">
        <v>8.8530660959999992</v>
      </c>
      <c r="L21" s="12" t="s">
        <v>36</v>
      </c>
      <c r="M21">
        <f t="shared" si="1"/>
        <v>1.0834984887700001</v>
      </c>
      <c r="N21">
        <f t="shared" si="5"/>
        <v>8.8530660959999993E-3</v>
      </c>
      <c r="O21">
        <f t="shared" si="6"/>
        <v>2.722998728738157E-4</v>
      </c>
      <c r="P21">
        <f t="shared" si="7"/>
        <v>-8</v>
      </c>
      <c r="Q21" s="12" t="s">
        <v>36</v>
      </c>
      <c r="T21" s="1"/>
      <c r="U21" s="11">
        <v>11</v>
      </c>
      <c r="V21" s="11">
        <v>50</v>
      </c>
      <c r="W21" s="11">
        <v>25</v>
      </c>
      <c r="X21" s="11">
        <v>2.5000000000000001E-2</v>
      </c>
      <c r="Y21" s="11">
        <v>1071.8406982399999</v>
      </c>
      <c r="Z21" s="11">
        <v>1109.84472656</v>
      </c>
      <c r="AA21" s="11">
        <v>1091.5875439500001</v>
      </c>
      <c r="AB21" s="11">
        <v>9.9634777745799994</v>
      </c>
      <c r="AC21" s="12" t="s">
        <v>36</v>
      </c>
      <c r="AD21">
        <f t="shared" si="8"/>
        <v>1.09158754395</v>
      </c>
      <c r="AE21">
        <f t="shared" si="9"/>
        <v>9.9634777745799992E-3</v>
      </c>
      <c r="AF21">
        <f t="shared" si="10"/>
        <v>7.0769416793182812E-5</v>
      </c>
      <c r="AG21">
        <f t="shared" si="11"/>
        <v>-8</v>
      </c>
      <c r="AH21" s="12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50</v>
      </c>
      <c r="F22" s="11">
        <v>25</v>
      </c>
      <c r="G22" s="11">
        <v>2.5000000000000001E-2</v>
      </c>
      <c r="H22" s="11">
        <v>1082.34973145</v>
      </c>
      <c r="I22" s="11">
        <v>1136.10583496</v>
      </c>
      <c r="J22" s="11">
        <v>1102.5190429700001</v>
      </c>
      <c r="K22" s="11">
        <v>12.14990759</v>
      </c>
      <c r="L22" s="12" t="s">
        <v>36</v>
      </c>
      <c r="M22">
        <f t="shared" si="1"/>
        <v>1.10251904297</v>
      </c>
      <c r="N22">
        <f t="shared" si="5"/>
        <v>1.214990759E-2</v>
      </c>
      <c r="O22">
        <f t="shared" si="6"/>
        <v>6.3455774847061213E-6</v>
      </c>
      <c r="P22">
        <f t="shared" si="7"/>
        <v>-6</v>
      </c>
      <c r="Q22" s="12" t="s">
        <v>36</v>
      </c>
      <c r="T22" s="1"/>
      <c r="U22" s="11">
        <v>12</v>
      </c>
      <c r="V22" s="11">
        <v>50</v>
      </c>
      <c r="W22" s="11">
        <v>25</v>
      </c>
      <c r="X22" s="11">
        <v>2.5000000000000001E-2</v>
      </c>
      <c r="Y22" s="11">
        <v>1069.1315918</v>
      </c>
      <c r="Z22" s="11">
        <v>1111.2213134799999</v>
      </c>
      <c r="AA22" s="11">
        <v>1091.7208154299999</v>
      </c>
      <c r="AB22" s="11">
        <v>9.1885837974199998</v>
      </c>
      <c r="AC22" s="12" t="s">
        <v>36</v>
      </c>
      <c r="AD22">
        <f t="shared" si="8"/>
        <v>1.09172081543</v>
      </c>
      <c r="AE22">
        <f t="shared" si="9"/>
        <v>9.18858379742E-3</v>
      </c>
      <c r="AF22">
        <f t="shared" si="10"/>
        <v>6.8544897144127704E-5</v>
      </c>
      <c r="AG22">
        <f t="shared" si="11"/>
        <v>-6</v>
      </c>
      <c r="AH22" s="12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50</v>
      </c>
      <c r="F23" s="11">
        <v>25</v>
      </c>
      <c r="G23" s="11">
        <v>2.5000000000000001E-2</v>
      </c>
      <c r="H23" s="11">
        <v>1088.27441406</v>
      </c>
      <c r="I23" s="11">
        <v>1125.8485107399999</v>
      </c>
      <c r="J23" s="11">
        <v>1105.3381543</v>
      </c>
      <c r="K23" s="11">
        <v>9.5901875957399998</v>
      </c>
      <c r="L23" s="12" t="s">
        <v>36</v>
      </c>
      <c r="M23">
        <f t="shared" si="1"/>
        <v>1.1053381543</v>
      </c>
      <c r="N23">
        <f t="shared" si="5"/>
        <v>9.5901875957400008E-3</v>
      </c>
      <c r="O23">
        <f t="shared" si="6"/>
        <v>2.8495891330607989E-5</v>
      </c>
      <c r="P23">
        <f t="shared" si="7"/>
        <v>-4</v>
      </c>
      <c r="Q23" s="12" t="s">
        <v>36</v>
      </c>
      <c r="T23" s="1"/>
      <c r="U23" s="11">
        <v>13</v>
      </c>
      <c r="V23" s="11">
        <v>50</v>
      </c>
      <c r="W23" s="11">
        <v>25</v>
      </c>
      <c r="X23" s="11">
        <v>2.5000000000000001E-2</v>
      </c>
      <c r="Y23" s="11">
        <v>1082.42541504</v>
      </c>
      <c r="Z23" s="11">
        <v>1117.86035156</v>
      </c>
      <c r="AA23" s="11">
        <v>1097.46773682</v>
      </c>
      <c r="AB23" s="11">
        <v>8.9690110855699992</v>
      </c>
      <c r="AC23" s="12" t="s">
        <v>36</v>
      </c>
      <c r="AD23">
        <f t="shared" si="8"/>
        <v>1.0974677368200001</v>
      </c>
      <c r="AE23">
        <f t="shared" si="9"/>
        <v>8.9690110855699997E-3</v>
      </c>
      <c r="AF23">
        <f t="shared" si="10"/>
        <v>6.4123568127836819E-6</v>
      </c>
      <c r="AG23">
        <f t="shared" si="11"/>
        <v>-4</v>
      </c>
      <c r="AH23" s="12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1079.14489746</v>
      </c>
      <c r="I24" s="11">
        <v>1124.5447998</v>
      </c>
      <c r="J24" s="11">
        <v>1105.4213350699999</v>
      </c>
      <c r="K24" s="11">
        <v>10.159156832600001</v>
      </c>
      <c r="L24" s="12" t="s">
        <v>36</v>
      </c>
      <c r="M24">
        <f t="shared" si="1"/>
        <v>1.10542133507</v>
      </c>
      <c r="N24">
        <f t="shared" si="5"/>
        <v>1.01591568326E-2</v>
      </c>
      <c r="O24">
        <f t="shared" si="6"/>
        <v>2.9390873941210458E-5</v>
      </c>
      <c r="P24">
        <f t="shared" si="7"/>
        <v>-2</v>
      </c>
      <c r="Q24" s="12" t="s">
        <v>36</v>
      </c>
      <c r="T24" s="1"/>
      <c r="U24" s="11">
        <v>14</v>
      </c>
      <c r="V24" s="11">
        <v>52</v>
      </c>
      <c r="W24" s="11">
        <v>26</v>
      </c>
      <c r="X24" s="11">
        <v>2.5999999999999999E-2</v>
      </c>
      <c r="Y24" s="11">
        <v>1077.3884277300001</v>
      </c>
      <c r="Z24" s="11">
        <v>1108.54138184</v>
      </c>
      <c r="AA24" s="11">
        <v>1089.2107121399999</v>
      </c>
      <c r="AB24" s="11">
        <v>6.9280146609999997</v>
      </c>
      <c r="AC24" s="12" t="s">
        <v>36</v>
      </c>
      <c r="AD24">
        <f t="shared" si="8"/>
        <v>1.0892107121399999</v>
      </c>
      <c r="AE24">
        <f t="shared" si="9"/>
        <v>6.9280146610000001E-3</v>
      </c>
      <c r="AF24">
        <f t="shared" si="10"/>
        <v>1.1640873252594809E-4</v>
      </c>
      <c r="AG24">
        <f t="shared" si="11"/>
        <v>-2</v>
      </c>
      <c r="AH24" s="12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1072.84191895</v>
      </c>
      <c r="I25" s="11">
        <v>1112.5262451200001</v>
      </c>
      <c r="J25" s="11">
        <v>1096.72895752</v>
      </c>
      <c r="K25" s="11">
        <v>9.5555955000400008</v>
      </c>
      <c r="L25" s="12" t="s">
        <v>36</v>
      </c>
      <c r="M25">
        <f t="shared" si="1"/>
        <v>1.0967289575200001</v>
      </c>
      <c r="N25">
        <f t="shared" si="5"/>
        <v>9.5555955000400008E-3</v>
      </c>
      <c r="O25">
        <f t="shared" si="6"/>
        <v>1.0699718905964459E-5</v>
      </c>
      <c r="P25">
        <f t="shared" si="7"/>
        <v>0</v>
      </c>
      <c r="Q25" s="12" t="s">
        <v>36</v>
      </c>
      <c r="T25" s="1"/>
      <c r="U25" s="11">
        <v>15</v>
      </c>
      <c r="V25" s="11">
        <v>50</v>
      </c>
      <c r="W25" s="11">
        <v>25</v>
      </c>
      <c r="X25" s="11">
        <v>2.5000000000000001E-2</v>
      </c>
      <c r="Y25" s="11">
        <v>1075.6489257799999</v>
      </c>
      <c r="Z25" s="11">
        <v>1112.00964355</v>
      </c>
      <c r="AA25" s="11">
        <v>1094.2811328099999</v>
      </c>
      <c r="AB25" s="11">
        <v>8.3015593692199996</v>
      </c>
      <c r="AC25" s="12" t="s">
        <v>36</v>
      </c>
      <c r="AD25">
        <f t="shared" si="8"/>
        <v>1.0942811328099999</v>
      </c>
      <c r="AE25">
        <f t="shared" si="9"/>
        <v>8.3015593692200001E-3</v>
      </c>
      <c r="AF25">
        <f t="shared" si="10"/>
        <v>3.2705441936860133E-5</v>
      </c>
      <c r="AG25">
        <f t="shared" si="11"/>
        <v>0</v>
      </c>
      <c r="AH25" s="12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50</v>
      </c>
      <c r="F26" s="11">
        <v>25</v>
      </c>
      <c r="G26" s="11">
        <v>2.5000000000000001E-2</v>
      </c>
      <c r="H26" s="11">
        <v>1077.44018555</v>
      </c>
      <c r="I26" s="11">
        <v>1112.55041504</v>
      </c>
      <c r="J26" s="11">
        <v>1095.7507177699999</v>
      </c>
      <c r="K26" s="11">
        <v>8.4125892641399993</v>
      </c>
      <c r="L26" s="12" t="s">
        <v>36</v>
      </c>
      <c r="M26">
        <f t="shared" si="1"/>
        <v>1.0957507177699999</v>
      </c>
      <c r="N26">
        <f t="shared" si="5"/>
        <v>8.4125892641399996E-3</v>
      </c>
      <c r="O26">
        <f t="shared" si="6"/>
        <v>1.8056399470195527E-5</v>
      </c>
      <c r="P26">
        <f t="shared" si="7"/>
        <v>2</v>
      </c>
      <c r="Q26" s="12" t="s">
        <v>36</v>
      </c>
      <c r="T26" s="1"/>
      <c r="U26" s="11">
        <v>16</v>
      </c>
      <c r="V26" s="11">
        <v>50</v>
      </c>
      <c r="W26" s="11">
        <v>25</v>
      </c>
      <c r="X26" s="11">
        <v>2.5000000000000001E-2</v>
      </c>
      <c r="Y26" s="11">
        <v>1080.82910156</v>
      </c>
      <c r="Z26" s="11">
        <v>1123.9001464800001</v>
      </c>
      <c r="AA26" s="11">
        <v>1101.7073608400001</v>
      </c>
      <c r="AB26" s="11">
        <v>9.56082643379</v>
      </c>
      <c r="AC26" s="12" t="s">
        <v>36</v>
      </c>
      <c r="AD26">
        <f t="shared" si="8"/>
        <v>1.1017073608400001</v>
      </c>
      <c r="AE26">
        <f t="shared" si="9"/>
        <v>9.5608264337900001E-3</v>
      </c>
      <c r="AF26">
        <f t="shared" si="10"/>
        <v>2.9150810379655231E-6</v>
      </c>
      <c r="AG26">
        <f t="shared" si="11"/>
        <v>2</v>
      </c>
      <c r="AH26" s="12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51</v>
      </c>
      <c r="F27" s="11">
        <v>25.5</v>
      </c>
      <c r="G27" s="11">
        <v>2.5499999999999998E-2</v>
      </c>
      <c r="H27" s="11">
        <v>1086.0020752</v>
      </c>
      <c r="I27" s="11">
        <v>1116.96362305</v>
      </c>
      <c r="J27" s="11">
        <v>1101.37745098</v>
      </c>
      <c r="K27" s="11">
        <v>8.6275317894299999</v>
      </c>
      <c r="L27" s="12" t="s">
        <v>36</v>
      </c>
      <c r="M27">
        <f t="shared" si="1"/>
        <v>1.1013774509800001</v>
      </c>
      <c r="N27">
        <f t="shared" si="5"/>
        <v>8.6275317894299996E-3</v>
      </c>
      <c r="O27">
        <f t="shared" si="6"/>
        <v>1.8973712023028841E-6</v>
      </c>
      <c r="P27">
        <f t="shared" si="7"/>
        <v>4</v>
      </c>
      <c r="Q27" s="12" t="s">
        <v>36</v>
      </c>
      <c r="T27" s="1"/>
      <c r="U27" s="11">
        <v>17</v>
      </c>
      <c r="V27" s="11">
        <v>51</v>
      </c>
      <c r="W27" s="11">
        <v>25.5</v>
      </c>
      <c r="X27" s="11">
        <v>2.5499999999999998E-2</v>
      </c>
      <c r="Y27" s="11">
        <v>1069.76745605</v>
      </c>
      <c r="Z27" s="11">
        <v>1109.1665039100001</v>
      </c>
      <c r="AA27" s="11">
        <v>1091.2444661500001</v>
      </c>
      <c r="AB27" s="11">
        <v>8.7821414010400005</v>
      </c>
      <c r="AC27" s="12" t="s">
        <v>36</v>
      </c>
      <c r="AD27">
        <f t="shared" si="8"/>
        <v>1.09124446615</v>
      </c>
      <c r="AE27">
        <f t="shared" si="9"/>
        <v>8.7821414010400001E-3</v>
      </c>
      <c r="AF27">
        <f t="shared" si="10"/>
        <v>7.665937299849674E-5</v>
      </c>
      <c r="AG27">
        <f t="shared" si="11"/>
        <v>4</v>
      </c>
      <c r="AH27" s="12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50</v>
      </c>
      <c r="F28" s="11">
        <v>25</v>
      </c>
      <c r="G28" s="11">
        <v>2.5000000000000001E-2</v>
      </c>
      <c r="H28" s="11">
        <v>1078.7043457</v>
      </c>
      <c r="I28" s="11">
        <v>1127.3446044899999</v>
      </c>
      <c r="J28" s="11">
        <v>1098.67049316</v>
      </c>
      <c r="K28" s="11">
        <v>9.2984336276399997</v>
      </c>
      <c r="L28" s="12" t="s">
        <v>36</v>
      </c>
      <c r="M28">
        <f t="shared" si="1"/>
        <v>1.09867049316</v>
      </c>
      <c r="N28">
        <f t="shared" si="5"/>
        <v>9.298433627639999E-3</v>
      </c>
      <c r="O28">
        <f t="shared" si="6"/>
        <v>1.7675884376070657E-6</v>
      </c>
      <c r="P28">
        <f t="shared" si="7"/>
        <v>6</v>
      </c>
      <c r="Q28" s="12" t="s">
        <v>36</v>
      </c>
      <c r="T28" s="1"/>
      <c r="U28" s="11">
        <v>18</v>
      </c>
      <c r="V28" s="11">
        <v>50</v>
      </c>
      <c r="W28" s="11">
        <v>25</v>
      </c>
      <c r="X28" s="11">
        <v>2.5000000000000001E-2</v>
      </c>
      <c r="Y28" s="11">
        <v>1070.4702148399999</v>
      </c>
      <c r="Z28" s="11">
        <v>1118.7172851600001</v>
      </c>
      <c r="AA28" s="11">
        <v>1097.1920874</v>
      </c>
      <c r="AB28" s="11">
        <v>10.530315740700001</v>
      </c>
      <c r="AC28" s="12" t="s">
        <v>36</v>
      </c>
      <c r="AD28">
        <f t="shared" si="8"/>
        <v>1.0971920874000001</v>
      </c>
      <c r="AE28">
        <f t="shared" si="9"/>
        <v>1.0530315740700001E-2</v>
      </c>
      <c r="AF28">
        <f t="shared" si="10"/>
        <v>7.8843731692388597E-6</v>
      </c>
      <c r="AG28">
        <f t="shared" si="11"/>
        <v>6</v>
      </c>
      <c r="AH28" s="12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25</v>
      </c>
      <c r="G29" s="11">
        <v>2.5000000000000001E-2</v>
      </c>
      <c r="H29" s="11">
        <v>1078.3155517600001</v>
      </c>
      <c r="I29" s="11">
        <v>1125.92480469</v>
      </c>
      <c r="J29" s="11">
        <v>1103.69830078</v>
      </c>
      <c r="K29" s="11">
        <v>10.538289927899999</v>
      </c>
      <c r="L29" s="12" t="s">
        <v>36</v>
      </c>
      <c r="M29">
        <f t="shared" si="1"/>
        <v>1.1036983007800001</v>
      </c>
      <c r="N29">
        <f t="shared" si="5"/>
        <v>1.0538289927899999E-2</v>
      </c>
      <c r="O29">
        <f t="shared" si="6"/>
        <v>1.3677428659348585E-5</v>
      </c>
      <c r="P29">
        <f t="shared" si="7"/>
        <v>8</v>
      </c>
      <c r="Q29" s="12" t="s">
        <v>36</v>
      </c>
      <c r="T29" s="1"/>
      <c r="U29" s="11">
        <v>19</v>
      </c>
      <c r="V29" s="11">
        <v>50</v>
      </c>
      <c r="W29" s="11">
        <v>25</v>
      </c>
      <c r="X29" s="11">
        <v>2.5000000000000001E-2</v>
      </c>
      <c r="Y29" s="11">
        <v>1073.8682861299999</v>
      </c>
      <c r="Z29" s="11">
        <v>1117.1534423799999</v>
      </c>
      <c r="AA29" s="11">
        <v>1094.97225342</v>
      </c>
      <c r="AB29" s="11">
        <v>10.946944912699999</v>
      </c>
      <c r="AC29" s="12" t="s">
        <v>36</v>
      </c>
      <c r="AD29">
        <f t="shared" si="8"/>
        <v>1.0949722534199999</v>
      </c>
      <c r="AE29">
        <f t="shared" si="9"/>
        <v>1.0946944912699999E-2</v>
      </c>
      <c r="AF29">
        <f t="shared" si="10"/>
        <v>2.5278235672703291E-5</v>
      </c>
      <c r="AG29">
        <f t="shared" si="11"/>
        <v>8</v>
      </c>
      <c r="AH29" s="12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51</v>
      </c>
      <c r="F30" s="11">
        <v>25.5</v>
      </c>
      <c r="G30" s="11">
        <v>2.5499999999999998E-2</v>
      </c>
      <c r="H30" s="11">
        <v>1078.4127197299999</v>
      </c>
      <c r="I30" s="11">
        <v>1121.8703613299999</v>
      </c>
      <c r="J30" s="11">
        <v>1099.59220138</v>
      </c>
      <c r="K30" s="11">
        <v>8.2169861015199999</v>
      </c>
      <c r="L30" s="12" t="s">
        <v>36</v>
      </c>
      <c r="M30">
        <f t="shared" si="1"/>
        <v>1.0995922013800001</v>
      </c>
      <c r="N30">
        <f t="shared" si="5"/>
        <v>8.2169861015199998E-3</v>
      </c>
      <c r="O30">
        <f t="shared" si="6"/>
        <v>1.6629971447386773E-7</v>
      </c>
      <c r="P30">
        <f t="shared" si="7"/>
        <v>10</v>
      </c>
      <c r="Q30" s="12" t="s">
        <v>36</v>
      </c>
      <c r="T30" s="1"/>
      <c r="U30" s="11">
        <v>20</v>
      </c>
      <c r="V30" s="11">
        <v>51</v>
      </c>
      <c r="W30" s="11">
        <v>25.5</v>
      </c>
      <c r="X30" s="11">
        <v>2.5499999999999998E-2</v>
      </c>
      <c r="Y30" s="11">
        <v>1065.2563476600001</v>
      </c>
      <c r="Z30" s="11">
        <v>1115.12207031</v>
      </c>
      <c r="AA30" s="11">
        <v>1092.4637905899999</v>
      </c>
      <c r="AB30" s="11">
        <v>8.2541173086300006</v>
      </c>
      <c r="AC30" s="12" t="s">
        <v>36</v>
      </c>
      <c r="AD30">
        <f t="shared" si="8"/>
        <v>1.0924637905899999</v>
      </c>
      <c r="AE30">
        <f t="shared" si="9"/>
        <v>8.2541173086300001E-3</v>
      </c>
      <c r="AF30">
        <f t="shared" si="10"/>
        <v>5.6794452271375812E-5</v>
      </c>
      <c r="AG30">
        <f t="shared" si="11"/>
        <v>10</v>
      </c>
      <c r="AH30" s="12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50</v>
      </c>
      <c r="F31" s="11">
        <v>25</v>
      </c>
      <c r="G31" s="11">
        <v>2.5000000000000001E-2</v>
      </c>
      <c r="H31" s="11">
        <v>1077.6989746100001</v>
      </c>
      <c r="I31" s="11">
        <v>1113.7635498</v>
      </c>
      <c r="J31" s="11">
        <v>1095.08222656</v>
      </c>
      <c r="K31" s="11">
        <v>9.1497925586700006</v>
      </c>
      <c r="L31" s="12" t="s">
        <v>36</v>
      </c>
      <c r="M31">
        <f t="shared" si="1"/>
        <v>1.09508222656</v>
      </c>
      <c r="N31">
        <f t="shared" si="5"/>
        <v>9.1497925586700012E-3</v>
      </c>
      <c r="O31">
        <f t="shared" si="6"/>
        <v>2.4184495607170477E-5</v>
      </c>
      <c r="P31">
        <f t="shared" si="7"/>
        <v>12</v>
      </c>
      <c r="Q31" s="12" t="s">
        <v>36</v>
      </c>
      <c r="T31" s="1"/>
      <c r="U31" s="11">
        <v>21</v>
      </c>
      <c r="V31" s="11">
        <v>50</v>
      </c>
      <c r="W31" s="11">
        <v>25</v>
      </c>
      <c r="X31" s="11">
        <v>2.5000000000000001E-2</v>
      </c>
      <c r="Y31" s="11">
        <v>1075.76171875</v>
      </c>
      <c r="Z31" s="11">
        <v>1105.9670410199999</v>
      </c>
      <c r="AA31" s="11">
        <v>1090.56251221</v>
      </c>
      <c r="AB31" s="11">
        <v>7.26456445058</v>
      </c>
      <c r="AC31" s="12" t="s">
        <v>36</v>
      </c>
      <c r="AD31">
        <f t="shared" si="8"/>
        <v>1.09056251221</v>
      </c>
      <c r="AE31">
        <f t="shared" si="9"/>
        <v>7.2645644505799998E-3</v>
      </c>
      <c r="AF31">
        <f t="shared" si="10"/>
        <v>8.9066175786400739E-5</v>
      </c>
      <c r="AG31">
        <f t="shared" si="11"/>
        <v>12</v>
      </c>
      <c r="AH31" s="12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47</v>
      </c>
      <c r="F32" s="11">
        <v>23.5</v>
      </c>
      <c r="G32" s="11">
        <v>2.35E-2</v>
      </c>
      <c r="H32" s="11">
        <v>1086.42675781</v>
      </c>
      <c r="I32" s="11">
        <v>1128.8704834</v>
      </c>
      <c r="J32" s="11">
        <v>1103.9957041600001</v>
      </c>
      <c r="K32" s="11">
        <v>8.3938941116999999</v>
      </c>
      <c r="L32" s="12" t="s">
        <v>36</v>
      </c>
      <c r="M32">
        <f t="shared" si="1"/>
        <v>1.1039957041600001</v>
      </c>
      <c r="N32">
        <f t="shared" si="5"/>
        <v>8.3938941117000006E-3</v>
      </c>
      <c r="O32">
        <f t="shared" si="6"/>
        <v>1.5965651734241767E-5</v>
      </c>
      <c r="P32">
        <f t="shared" si="7"/>
        <v>14</v>
      </c>
      <c r="Q32" s="12" t="s">
        <v>36</v>
      </c>
      <c r="T32" s="1"/>
      <c r="U32" s="11">
        <v>22</v>
      </c>
      <c r="V32" s="11">
        <v>47</v>
      </c>
      <c r="W32" s="11">
        <v>23.5</v>
      </c>
      <c r="X32" s="11">
        <v>2.35E-2</v>
      </c>
      <c r="Y32" s="11">
        <v>1067.11657715</v>
      </c>
      <c r="Z32" s="11">
        <v>1121.75292969</v>
      </c>
      <c r="AA32" s="11">
        <v>1093.4018840399999</v>
      </c>
      <c r="AB32" s="11">
        <v>12.260957321999999</v>
      </c>
      <c r="AC32" s="12" t="s">
        <v>36</v>
      </c>
      <c r="AD32">
        <f t="shared" si="8"/>
        <v>1.0934018840399999</v>
      </c>
      <c r="AE32">
        <f t="shared" si="9"/>
        <v>1.2260957321999999E-2</v>
      </c>
      <c r="AF32">
        <f t="shared" si="10"/>
        <v>4.3535134221608704E-5</v>
      </c>
      <c r="AG32">
        <f t="shared" si="11"/>
        <v>14</v>
      </c>
      <c r="AH32" s="12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1087.3110351600001</v>
      </c>
      <c r="I33" s="11">
        <v>1133.4890136700001</v>
      </c>
      <c r="J33" s="11">
        <v>1108.46667002</v>
      </c>
      <c r="K33" s="11">
        <v>10.360471564899999</v>
      </c>
      <c r="L33" s="12" t="s">
        <v>36</v>
      </c>
      <c r="M33">
        <f t="shared" si="1"/>
        <v>1.1084666700200001</v>
      </c>
      <c r="N33">
        <f t="shared" si="5"/>
        <v>1.03604715649E-2</v>
      </c>
      <c r="O33">
        <f t="shared" si="6"/>
        <v>7.1684501227566993E-5</v>
      </c>
      <c r="P33">
        <f t="shared" si="7"/>
        <v>16</v>
      </c>
      <c r="Q33" s="12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1067.13244629</v>
      </c>
      <c r="Z33" s="11">
        <v>1108.8513183600001</v>
      </c>
      <c r="AA33" s="11">
        <v>1092.1092505399999</v>
      </c>
      <c r="AB33" s="11">
        <v>10.0544556939</v>
      </c>
      <c r="AC33" s="12" t="s">
        <v>36</v>
      </c>
      <c r="AD33">
        <f t="shared" si="8"/>
        <v>1.0921092505400001</v>
      </c>
      <c r="AE33">
        <f t="shared" si="9"/>
        <v>1.00544556939E-2</v>
      </c>
      <c r="AF33">
        <f t="shared" si="10"/>
        <v>6.2263927040490498E-5</v>
      </c>
      <c r="AG33">
        <f t="shared" si="11"/>
        <v>16</v>
      </c>
      <c r="AH33" s="12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47</v>
      </c>
      <c r="F34" s="11">
        <v>23.5</v>
      </c>
      <c r="G34" s="11">
        <v>2.35E-2</v>
      </c>
      <c r="H34" s="11">
        <v>1091.8859863299999</v>
      </c>
      <c r="I34" s="11">
        <v>1125.4246826200001</v>
      </c>
      <c r="J34" s="11">
        <v>1108.0641076899999</v>
      </c>
      <c r="K34" s="11">
        <v>8.3338278686099994</v>
      </c>
      <c r="L34" s="12" t="s">
        <v>36</v>
      </c>
      <c r="M34">
        <f t="shared" si="1"/>
        <v>1.10806410769</v>
      </c>
      <c r="N34">
        <f t="shared" si="5"/>
        <v>8.3338278686100001E-3</v>
      </c>
      <c r="O34">
        <f t="shared" si="6"/>
        <v>6.5029832835915158E-5</v>
      </c>
      <c r="P34">
        <f t="shared" si="7"/>
        <v>18</v>
      </c>
      <c r="Q34" s="12" t="s">
        <v>36</v>
      </c>
      <c r="T34" s="1"/>
      <c r="U34" s="11">
        <v>24</v>
      </c>
      <c r="V34" s="11">
        <v>47</v>
      </c>
      <c r="W34" s="11">
        <v>23.5</v>
      </c>
      <c r="X34" s="11">
        <v>2.35E-2</v>
      </c>
      <c r="Y34" s="11">
        <v>1067.7462158200001</v>
      </c>
      <c r="Z34" s="11">
        <v>1122.0456543</v>
      </c>
      <c r="AA34" s="11">
        <v>1088.07828083</v>
      </c>
      <c r="AB34" s="11">
        <v>9.0785673288000002</v>
      </c>
      <c r="AC34" s="12" t="s">
        <v>36</v>
      </c>
      <c r="AD34">
        <f t="shared" si="8"/>
        <v>1.08807828083</v>
      </c>
      <c r="AE34">
        <f t="shared" si="9"/>
        <v>9.0785673288000003E-3</v>
      </c>
      <c r="AF34">
        <f t="shared" si="10"/>
        <v>1.4212738796834709E-4</v>
      </c>
      <c r="AG34">
        <f t="shared" si="11"/>
        <v>18</v>
      </c>
      <c r="AH34" s="12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50</v>
      </c>
      <c r="F35" s="11">
        <v>25</v>
      </c>
      <c r="G35" s="11">
        <v>2.5000000000000001E-2</v>
      </c>
      <c r="H35" s="11">
        <v>1078.2537841799999</v>
      </c>
      <c r="I35" s="11">
        <v>1115.20861816</v>
      </c>
      <c r="J35" s="11">
        <v>1092.2780615199999</v>
      </c>
      <c r="K35" s="11">
        <v>9.1209938889799993</v>
      </c>
      <c r="L35" s="12" t="s">
        <v>36</v>
      </c>
      <c r="M35">
        <f t="shared" si="1"/>
        <v>1.0922780615200001</v>
      </c>
      <c r="N35">
        <f t="shared" si="5"/>
        <v>9.1209938889799998E-3</v>
      </c>
      <c r="O35">
        <f t="shared" si="6"/>
        <v>5.9628333888905076E-5</v>
      </c>
      <c r="P35">
        <f t="shared" si="7"/>
        <v>20</v>
      </c>
      <c r="Q35" s="12" t="s">
        <v>36</v>
      </c>
      <c r="T35" s="1"/>
      <c r="U35" s="11">
        <v>25</v>
      </c>
      <c r="V35" s="11">
        <v>50</v>
      </c>
      <c r="W35" s="11">
        <v>25</v>
      </c>
      <c r="X35" s="11">
        <v>2.5000000000000001E-2</v>
      </c>
      <c r="Y35" s="11">
        <v>1060.15270996</v>
      </c>
      <c r="Z35" s="11">
        <v>1104.7973632799999</v>
      </c>
      <c r="AA35" s="11">
        <v>1084.8314062500001</v>
      </c>
      <c r="AB35" s="11">
        <v>10.0959651525</v>
      </c>
      <c r="AC35" s="12" t="s">
        <v>36</v>
      </c>
      <c r="AD35">
        <f t="shared" si="8"/>
        <v>1.0848314062500002</v>
      </c>
      <c r="AE35">
        <f t="shared" si="9"/>
        <v>1.0095965152500001E-2</v>
      </c>
      <c r="AF35">
        <f t="shared" si="10"/>
        <v>2.3008623635253613E-4</v>
      </c>
      <c r="AG35">
        <f t="shared" si="11"/>
        <v>20</v>
      </c>
      <c r="AH35" s="12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47</v>
      </c>
      <c r="F36" s="11">
        <v>23.5</v>
      </c>
      <c r="G36" s="11">
        <v>2.35E-2</v>
      </c>
      <c r="H36" s="11">
        <v>1052.6365966799999</v>
      </c>
      <c r="I36" s="11">
        <v>1095.9016113299999</v>
      </c>
      <c r="J36" s="11">
        <v>1072.2369125</v>
      </c>
      <c r="K36" s="11">
        <v>9.5142096542499992</v>
      </c>
      <c r="L36" s="12" t="s">
        <v>36</v>
      </c>
      <c r="M36">
        <f t="shared" si="1"/>
        <v>1.0722369125</v>
      </c>
      <c r="N36">
        <f t="shared" si="5"/>
        <v>9.5142096542499988E-3</v>
      </c>
      <c r="O36">
        <f t="shared" si="6"/>
        <v>7.707890275326627E-4</v>
      </c>
      <c r="P36">
        <f t="shared" si="7"/>
        <v>22</v>
      </c>
      <c r="Q36" s="12" t="s">
        <v>36</v>
      </c>
      <c r="U36" s="11">
        <v>26</v>
      </c>
      <c r="V36" s="11">
        <v>47</v>
      </c>
      <c r="W36" s="11">
        <v>23.5</v>
      </c>
      <c r="X36" s="11">
        <v>2.35E-2</v>
      </c>
      <c r="Y36" s="11">
        <v>1050.3680419899999</v>
      </c>
      <c r="Z36" s="11">
        <v>1107.82910156</v>
      </c>
      <c r="AA36" s="11">
        <v>1072.6934321000001</v>
      </c>
      <c r="AB36" s="11">
        <v>10.517738075900001</v>
      </c>
      <c r="AC36" s="12" t="s">
        <v>36</v>
      </c>
      <c r="AD36">
        <f t="shared" si="8"/>
        <v>1.0726934321000001</v>
      </c>
      <c r="AE36">
        <f t="shared" si="9"/>
        <v>1.05177380759E-2</v>
      </c>
      <c r="AF36">
        <f t="shared" si="10"/>
        <v>7.4564865047730864E-4</v>
      </c>
      <c r="AG36">
        <f t="shared" si="11"/>
        <v>22</v>
      </c>
      <c r="AH36" s="12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50</v>
      </c>
      <c r="F37" s="11">
        <v>25</v>
      </c>
      <c r="G37" s="11">
        <v>2.5000000000000001E-2</v>
      </c>
      <c r="H37" s="11">
        <v>1053.33984375</v>
      </c>
      <c r="I37" s="11">
        <v>1099.2799072299999</v>
      </c>
      <c r="J37" s="11">
        <v>1080.34853271</v>
      </c>
      <c r="K37" s="11">
        <v>10.8479916368</v>
      </c>
      <c r="L37" s="12" t="s">
        <v>36</v>
      </c>
      <c r="M37">
        <f t="shared" si="1"/>
        <v>1.08034853271</v>
      </c>
      <c r="N37">
        <f t="shared" si="5"/>
        <v>1.0847991636799999E-2</v>
      </c>
      <c r="O37">
        <f t="shared" si="6"/>
        <v>3.8618016664994441E-4</v>
      </c>
      <c r="P37">
        <f t="shared" si="7"/>
        <v>24</v>
      </c>
      <c r="Q37" s="12" t="s">
        <v>36</v>
      </c>
      <c r="U37" s="11">
        <v>27</v>
      </c>
      <c r="V37" s="11">
        <v>50</v>
      </c>
      <c r="W37" s="11">
        <v>25</v>
      </c>
      <c r="X37" s="11">
        <v>2.5000000000000001E-2</v>
      </c>
      <c r="Y37" s="11">
        <v>1047.0251464800001</v>
      </c>
      <c r="Z37" s="11">
        <v>1085.8203125</v>
      </c>
      <c r="AA37" s="11">
        <v>1064.2074047900001</v>
      </c>
      <c r="AB37" s="11">
        <v>8.7659824489999991</v>
      </c>
      <c r="AC37" s="12" t="s">
        <v>36</v>
      </c>
      <c r="AD37">
        <f t="shared" si="8"/>
        <v>1.0642074047900001</v>
      </c>
      <c r="AE37">
        <f t="shared" si="9"/>
        <v>8.7659824489999989E-3</v>
      </c>
      <c r="AF37">
        <f t="shared" si="10"/>
        <v>1.2811098718669149E-3</v>
      </c>
      <c r="AG37">
        <f t="shared" si="11"/>
        <v>24</v>
      </c>
      <c r="AH37" s="12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50</v>
      </c>
      <c r="F38" s="11">
        <v>25</v>
      </c>
      <c r="G38" s="11">
        <v>2.5000000000000001E-2</v>
      </c>
      <c r="H38" s="11">
        <v>1032.60876465</v>
      </c>
      <c r="I38" s="11">
        <v>1101.7458496100001</v>
      </c>
      <c r="J38" s="11">
        <v>1069.08291504</v>
      </c>
      <c r="K38" s="11">
        <v>14.353208836</v>
      </c>
      <c r="L38" s="12" t="s">
        <v>36</v>
      </c>
      <c r="M38">
        <f t="shared" si="1"/>
        <v>1.0690829150400001</v>
      </c>
      <c r="N38">
        <f t="shared" si="5"/>
        <v>1.4353208836000001E-2</v>
      </c>
      <c r="O38">
        <f t="shared" si="6"/>
        <v>9.5586614242385872E-4</v>
      </c>
      <c r="P38">
        <f t="shared" si="7"/>
        <v>26</v>
      </c>
      <c r="Q38" s="12" t="s">
        <v>36</v>
      </c>
      <c r="U38" s="11">
        <v>28</v>
      </c>
      <c r="V38" s="11">
        <v>50</v>
      </c>
      <c r="W38" s="11">
        <v>25</v>
      </c>
      <c r="X38" s="11">
        <v>2.5000000000000001E-2</v>
      </c>
      <c r="Y38" s="11">
        <v>1022.92712402</v>
      </c>
      <c r="Z38" s="11">
        <v>1084.91955566</v>
      </c>
      <c r="AA38" s="11">
        <v>1058.9762744100001</v>
      </c>
      <c r="AB38" s="11">
        <v>14.2790368844</v>
      </c>
      <c r="AC38" s="12" t="s">
        <v>36</v>
      </c>
      <c r="AD38">
        <f t="shared" si="8"/>
        <v>1.0589762744100002</v>
      </c>
      <c r="AE38">
        <f t="shared" si="9"/>
        <v>1.42790368844E-2</v>
      </c>
      <c r="AF38">
        <f t="shared" si="10"/>
        <v>1.6829460612836121E-3</v>
      </c>
      <c r="AG38">
        <f t="shared" si="11"/>
        <v>26</v>
      </c>
      <c r="AH38" s="12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50</v>
      </c>
      <c r="F39" s="11">
        <v>25</v>
      </c>
      <c r="G39" s="11">
        <v>2.5000000000000001E-2</v>
      </c>
      <c r="H39" s="11">
        <v>980.33386230500003</v>
      </c>
      <c r="I39" s="11">
        <v>1032.0683593799999</v>
      </c>
      <c r="J39" s="11">
        <v>1003.14835327</v>
      </c>
      <c r="K39" s="11">
        <v>12.2438599415</v>
      </c>
      <c r="L39" s="12" t="s">
        <v>36</v>
      </c>
      <c r="M39">
        <f t="shared" si="1"/>
        <v>1.0031483532700001</v>
      </c>
      <c r="N39">
        <f t="shared" si="5"/>
        <v>1.2243859941500001E-2</v>
      </c>
      <c r="O39">
        <f t="shared" si="6"/>
        <v>9.3802414743127237E-3</v>
      </c>
      <c r="P39">
        <f t="shared" si="7"/>
        <v>28</v>
      </c>
      <c r="Q39" s="12" t="s">
        <v>36</v>
      </c>
      <c r="U39" s="11">
        <v>29</v>
      </c>
      <c r="V39" s="11">
        <v>50</v>
      </c>
      <c r="W39" s="11">
        <v>25</v>
      </c>
      <c r="X39" s="11">
        <v>2.5000000000000001E-2</v>
      </c>
      <c r="Y39" s="11">
        <v>970.47918701200001</v>
      </c>
      <c r="Z39" s="11">
        <v>1034.9049072299999</v>
      </c>
      <c r="AA39" s="11">
        <v>1003.15917236</v>
      </c>
      <c r="AB39" s="11">
        <v>13.213264536200001</v>
      </c>
      <c r="AC39" s="12" t="s">
        <v>36</v>
      </c>
      <c r="AD39">
        <f t="shared" si="8"/>
        <v>1.00315917236</v>
      </c>
      <c r="AE39">
        <f t="shared" si="9"/>
        <v>1.32132645362E-2</v>
      </c>
      <c r="AF39">
        <f t="shared" si="10"/>
        <v>9.3781458980002133E-3</v>
      </c>
      <c r="AG39">
        <f t="shared" si="11"/>
        <v>28</v>
      </c>
      <c r="AH39" s="12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448</v>
      </c>
      <c r="F60" s="11">
        <v>224</v>
      </c>
      <c r="G60" s="11">
        <v>0.224</v>
      </c>
      <c r="H60" s="11">
        <v>12.554820060699999</v>
      </c>
      <c r="I60" s="11">
        <v>316.36032104499998</v>
      </c>
      <c r="J60" s="11">
        <v>85.626044850300005</v>
      </c>
      <c r="K60" s="13">
        <v>47.216539950700003</v>
      </c>
      <c r="O60">
        <f t="shared" ref="O60:O88" si="12">J60/P$60</f>
        <v>1.188073859430653</v>
      </c>
      <c r="P60">
        <f>K$60/(SQRT(2-(PI()/2)))</f>
        <v>72.071314565690045</v>
      </c>
      <c r="T60" s="1"/>
      <c r="U60" s="11">
        <v>1</v>
      </c>
      <c r="V60" s="11">
        <v>448</v>
      </c>
      <c r="W60" s="11">
        <v>224</v>
      </c>
      <c r="X60" s="11">
        <v>0.224</v>
      </c>
      <c r="Y60" s="11">
        <v>9.7091875076300003</v>
      </c>
      <c r="Z60" s="11">
        <v>242.59567260700001</v>
      </c>
      <c r="AA60" s="11">
        <v>72.923477656100005</v>
      </c>
      <c r="AB60" s="11">
        <v>35.301806034499997</v>
      </c>
      <c r="AF60">
        <f>AA60/AG$60</f>
        <v>1.3533251795716497</v>
      </c>
      <c r="AG60">
        <f>AB$60/(SQRT(2-(PI()/2)))</f>
        <v>53.884667747910761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51</v>
      </c>
      <c r="F61" s="11">
        <v>25.5</v>
      </c>
      <c r="G61" s="11">
        <v>2.5499999999999998E-2</v>
      </c>
      <c r="H61" s="11">
        <v>13594.5664062</v>
      </c>
      <c r="I61" s="11">
        <v>15851.1386719</v>
      </c>
      <c r="J61" s="11">
        <v>14695.1245979</v>
      </c>
      <c r="K61" s="13">
        <v>525.458493438</v>
      </c>
      <c r="O61">
        <f t="shared" si="12"/>
        <v>203.89699683507226</v>
      </c>
      <c r="T61" s="1"/>
      <c r="U61" s="11">
        <v>2</v>
      </c>
      <c r="V61" s="11">
        <v>51</v>
      </c>
      <c r="W61" s="11">
        <v>25.5</v>
      </c>
      <c r="X61" s="11">
        <v>2.5499999999999998E-2</v>
      </c>
      <c r="Y61" s="11">
        <v>13040.5722656</v>
      </c>
      <c r="Z61" s="11">
        <v>15433.859375</v>
      </c>
      <c r="AA61" s="11">
        <v>14342.5308862</v>
      </c>
      <c r="AB61" s="11">
        <v>569.780122635</v>
      </c>
      <c r="AF61">
        <f t="shared" ref="AF61:AF88" si="14">AA61/AG$60</f>
        <v>266.17090696928523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51</v>
      </c>
      <c r="F62" s="11">
        <v>25.5</v>
      </c>
      <c r="G62" s="11">
        <v>2.5499999999999998E-2</v>
      </c>
      <c r="H62" s="11">
        <v>13241.6591797</v>
      </c>
      <c r="I62" s="11">
        <v>16013.9130859</v>
      </c>
      <c r="J62" s="11">
        <v>14742.6800322</v>
      </c>
      <c r="K62" s="13">
        <v>579.17849763300001</v>
      </c>
      <c r="O62">
        <f t="shared" si="12"/>
        <v>204.55683542115293</v>
      </c>
      <c r="T62" s="1"/>
      <c r="U62" s="11">
        <v>3</v>
      </c>
      <c r="V62" s="11">
        <v>51</v>
      </c>
      <c r="W62" s="11">
        <v>25.5</v>
      </c>
      <c r="X62" s="11">
        <v>2.5499999999999998E-2</v>
      </c>
      <c r="Y62" s="11">
        <v>12892.265625</v>
      </c>
      <c r="Z62" s="11">
        <v>15595.0820312</v>
      </c>
      <c r="AA62" s="11">
        <v>14237.729205</v>
      </c>
      <c r="AB62" s="11">
        <v>610.03907423400005</v>
      </c>
      <c r="AF62">
        <f t="shared" si="14"/>
        <v>264.22598115680188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50</v>
      </c>
      <c r="F63" s="11">
        <v>25</v>
      </c>
      <c r="G63" s="11">
        <v>2.5000000000000001E-2</v>
      </c>
      <c r="H63" s="11">
        <v>13345.4179688</v>
      </c>
      <c r="I63" s="11">
        <v>16027.0527344</v>
      </c>
      <c r="J63" s="11">
        <v>14699.906933599999</v>
      </c>
      <c r="K63" s="13">
        <v>526.12753349100001</v>
      </c>
      <c r="O63">
        <f t="shared" si="12"/>
        <v>203.96335244033378</v>
      </c>
      <c r="T63" s="1"/>
      <c r="U63" s="11">
        <v>4</v>
      </c>
      <c r="V63" s="11">
        <v>50</v>
      </c>
      <c r="W63" s="11">
        <v>25</v>
      </c>
      <c r="X63" s="11">
        <v>2.5000000000000001E-2</v>
      </c>
      <c r="Y63" s="11">
        <v>13151.1269531</v>
      </c>
      <c r="Z63" s="11">
        <v>15329.2441406</v>
      </c>
      <c r="AA63" s="11">
        <v>14182.84375</v>
      </c>
      <c r="AB63" s="11">
        <v>532.44969615399998</v>
      </c>
      <c r="AF63">
        <f t="shared" si="14"/>
        <v>263.20740839215631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49</v>
      </c>
      <c r="F64" s="11">
        <v>24.5</v>
      </c>
      <c r="G64" s="11">
        <v>2.4500000000000001E-2</v>
      </c>
      <c r="H64" s="11">
        <v>13255.2246094</v>
      </c>
      <c r="I64" s="11">
        <v>15796.4628906</v>
      </c>
      <c r="J64" s="11">
        <v>14503.155213599999</v>
      </c>
      <c r="K64" s="13">
        <v>541.02004457999999</v>
      </c>
      <c r="O64">
        <f t="shared" si="12"/>
        <v>201.23339363237184</v>
      </c>
      <c r="T64" s="1"/>
      <c r="U64" s="11">
        <v>5</v>
      </c>
      <c r="V64" s="11">
        <v>49</v>
      </c>
      <c r="W64" s="11">
        <v>24.5</v>
      </c>
      <c r="X64" s="11">
        <v>2.4500000000000001E-2</v>
      </c>
      <c r="Y64" s="11">
        <v>12706.6367188</v>
      </c>
      <c r="Z64" s="11">
        <v>15135</v>
      </c>
      <c r="AA64" s="11">
        <v>14046.212412299999</v>
      </c>
      <c r="AB64" s="11">
        <v>556.62363065700004</v>
      </c>
      <c r="AF64">
        <f t="shared" si="14"/>
        <v>260.67178289031216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50</v>
      </c>
      <c r="F65" s="11">
        <v>25</v>
      </c>
      <c r="G65" s="11">
        <v>2.5000000000000001E-2</v>
      </c>
      <c r="H65" s="11">
        <v>13484.984375</v>
      </c>
      <c r="I65" s="11">
        <v>15534.4833984</v>
      </c>
      <c r="J65" s="11">
        <v>14430.587089799999</v>
      </c>
      <c r="K65" s="13">
        <v>478.73596112000001</v>
      </c>
      <c r="O65">
        <f t="shared" si="12"/>
        <v>200.22650033179445</v>
      </c>
      <c r="T65" s="1"/>
      <c r="U65" s="11">
        <v>6</v>
      </c>
      <c r="V65" s="11">
        <v>50</v>
      </c>
      <c r="W65" s="11">
        <v>25</v>
      </c>
      <c r="X65" s="11">
        <v>2.5000000000000001E-2</v>
      </c>
      <c r="Y65" s="11">
        <v>13041.90625</v>
      </c>
      <c r="Z65" s="11">
        <v>15419.1289062</v>
      </c>
      <c r="AA65" s="11">
        <v>14230.628769499999</v>
      </c>
      <c r="AB65" s="11">
        <v>541.51405569999997</v>
      </c>
      <c r="AF65">
        <f t="shared" si="14"/>
        <v>264.09421017635867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49</v>
      </c>
      <c r="F66" s="11">
        <v>24.5</v>
      </c>
      <c r="G66" s="11">
        <v>2.4500000000000001E-2</v>
      </c>
      <c r="H66" s="11">
        <v>13364.7080078</v>
      </c>
      <c r="I66" s="11">
        <v>15388.4921875</v>
      </c>
      <c r="J66" s="11">
        <v>14354.2941446</v>
      </c>
      <c r="K66" s="13">
        <v>467.69286527499997</v>
      </c>
      <c r="O66">
        <f t="shared" si="12"/>
        <v>199.16792459108888</v>
      </c>
      <c r="T66" s="1"/>
      <c r="U66" s="11">
        <v>7</v>
      </c>
      <c r="V66" s="11">
        <v>49</v>
      </c>
      <c r="W66" s="11">
        <v>24.5</v>
      </c>
      <c r="X66" s="11">
        <v>2.4500000000000001E-2</v>
      </c>
      <c r="Y66" s="11">
        <v>13190.6865234</v>
      </c>
      <c r="Z66" s="11">
        <v>15121.2490234</v>
      </c>
      <c r="AA66" s="11">
        <v>14195.8721102</v>
      </c>
      <c r="AB66" s="11">
        <v>481.62290107299998</v>
      </c>
      <c r="AF66">
        <f t="shared" si="14"/>
        <v>263.44919071622945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52</v>
      </c>
      <c r="F67" s="11">
        <v>26</v>
      </c>
      <c r="G67" s="11">
        <v>2.5999999999999999E-2</v>
      </c>
      <c r="H67" s="11">
        <v>13508.7089844</v>
      </c>
      <c r="I67" s="11">
        <v>15426.1357422</v>
      </c>
      <c r="J67" s="11">
        <v>14447.4150954</v>
      </c>
      <c r="K67" s="13">
        <v>442.01246225300002</v>
      </c>
      <c r="O67">
        <f t="shared" si="12"/>
        <v>200.45999136357884</v>
      </c>
      <c r="T67" s="1"/>
      <c r="U67" s="11">
        <v>8</v>
      </c>
      <c r="V67" s="11">
        <v>52</v>
      </c>
      <c r="W67" s="11">
        <v>26</v>
      </c>
      <c r="X67" s="11">
        <v>2.5999999999999999E-2</v>
      </c>
      <c r="Y67" s="11">
        <v>13186.6386719</v>
      </c>
      <c r="Z67" s="11">
        <v>15244.5839844</v>
      </c>
      <c r="AA67" s="11">
        <v>14163.4393404</v>
      </c>
      <c r="AB67" s="11">
        <v>476.26906693299998</v>
      </c>
      <c r="AF67">
        <f t="shared" si="14"/>
        <v>262.84729835694588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51</v>
      </c>
      <c r="F68" s="11">
        <v>25.5</v>
      </c>
      <c r="G68" s="11">
        <v>2.5499999999999998E-2</v>
      </c>
      <c r="H68" s="11">
        <v>13694.7011719</v>
      </c>
      <c r="I68" s="11">
        <v>15497.6621094</v>
      </c>
      <c r="J68" s="11">
        <v>14632.456341900001</v>
      </c>
      <c r="K68" s="13">
        <v>424.66646986500001</v>
      </c>
      <c r="O68" s="6">
        <f t="shared" si="12"/>
        <v>203.02746564395071</v>
      </c>
      <c r="T68" s="1"/>
      <c r="U68" s="11">
        <v>9</v>
      </c>
      <c r="V68" s="11">
        <v>51</v>
      </c>
      <c r="W68" s="11">
        <v>25.5</v>
      </c>
      <c r="X68" s="11">
        <v>2.5499999999999998E-2</v>
      </c>
      <c r="Y68" s="11">
        <v>13368.171875</v>
      </c>
      <c r="Z68" s="11">
        <v>15333.0527344</v>
      </c>
      <c r="AA68" s="11">
        <v>14431.005418999999</v>
      </c>
      <c r="AB68" s="11">
        <v>469.74571640099998</v>
      </c>
      <c r="AF68" s="6">
        <f t="shared" si="14"/>
        <v>267.81283103595871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50</v>
      </c>
      <c r="F69" s="11">
        <v>25</v>
      </c>
      <c r="G69" s="11">
        <v>2.5000000000000001E-2</v>
      </c>
      <c r="H69" s="11">
        <v>13284.890625</v>
      </c>
      <c r="I69" s="11">
        <v>15659.7382812</v>
      </c>
      <c r="J69" s="11">
        <v>14471.1411914</v>
      </c>
      <c r="K69" s="13">
        <v>504.82213165899998</v>
      </c>
      <c r="O69" s="6">
        <f t="shared" si="12"/>
        <v>200.78919440563484</v>
      </c>
      <c r="T69" s="1"/>
      <c r="U69" s="11">
        <v>10</v>
      </c>
      <c r="V69" s="11">
        <v>50</v>
      </c>
      <c r="W69" s="11">
        <v>25</v>
      </c>
      <c r="X69" s="11">
        <v>2.5000000000000001E-2</v>
      </c>
      <c r="Y69" s="11">
        <v>13147.9160156</v>
      </c>
      <c r="Z69" s="11">
        <v>15549.9355469</v>
      </c>
      <c r="AA69" s="11">
        <v>14341.3543945</v>
      </c>
      <c r="AB69" s="11">
        <v>505.91258111899998</v>
      </c>
      <c r="AF69" s="6">
        <f t="shared" si="14"/>
        <v>266.14907345431391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50</v>
      </c>
      <c r="F70" s="11">
        <v>25</v>
      </c>
      <c r="G70" s="11">
        <v>2.5000000000000001E-2</v>
      </c>
      <c r="H70" s="11">
        <v>13509.4746094</v>
      </c>
      <c r="I70" s="11">
        <v>15397.5947266</v>
      </c>
      <c r="J70" s="11">
        <v>14596.611523400001</v>
      </c>
      <c r="K70" s="13">
        <v>486.39894997800002</v>
      </c>
      <c r="O70" s="6">
        <f t="shared" si="12"/>
        <v>202.53011355989335</v>
      </c>
      <c r="T70" s="1"/>
      <c r="U70" s="11">
        <v>11</v>
      </c>
      <c r="V70" s="11">
        <v>50</v>
      </c>
      <c r="W70" s="11">
        <v>25</v>
      </c>
      <c r="X70" s="11">
        <v>2.5000000000000001E-2</v>
      </c>
      <c r="Y70" s="11">
        <v>13505.5898438</v>
      </c>
      <c r="Z70" s="11">
        <v>15437.9736328</v>
      </c>
      <c r="AA70" s="11">
        <v>14525.023418000001</v>
      </c>
      <c r="AB70" s="11">
        <v>453.19070240999997</v>
      </c>
      <c r="AF70" s="6">
        <f t="shared" si="14"/>
        <v>269.55763160594364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50</v>
      </c>
      <c r="F71" s="11">
        <v>25</v>
      </c>
      <c r="G71" s="11">
        <v>2.5000000000000001E-2</v>
      </c>
      <c r="H71" s="11">
        <v>13669.7871094</v>
      </c>
      <c r="I71" s="11">
        <v>15599.8925781</v>
      </c>
      <c r="J71" s="11">
        <v>14725.8677539</v>
      </c>
      <c r="K71" s="13">
        <v>502.65918113399999</v>
      </c>
      <c r="O71" s="6">
        <f t="shared" si="12"/>
        <v>204.32356260794961</v>
      </c>
      <c r="T71" s="1"/>
      <c r="U71" s="11">
        <v>12</v>
      </c>
      <c r="V71" s="11">
        <v>50</v>
      </c>
      <c r="W71" s="11">
        <v>25</v>
      </c>
      <c r="X71" s="11">
        <v>2.5000000000000001E-2</v>
      </c>
      <c r="Y71" s="11">
        <v>13217.9130859</v>
      </c>
      <c r="Z71" s="11">
        <v>15220.8730469</v>
      </c>
      <c r="AA71" s="11">
        <v>14267.056601599999</v>
      </c>
      <c r="AB71" s="11">
        <v>516.16655491400002</v>
      </c>
      <c r="AF71" s="6">
        <f t="shared" si="14"/>
        <v>264.77024351983999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50</v>
      </c>
      <c r="F72" s="11">
        <v>25</v>
      </c>
      <c r="G72" s="11">
        <v>2.5000000000000001E-2</v>
      </c>
      <c r="H72" s="11">
        <v>13888.109375</v>
      </c>
      <c r="I72" s="11">
        <v>15858.7636719</v>
      </c>
      <c r="J72" s="11">
        <v>14888.090761699999</v>
      </c>
      <c r="K72" s="13">
        <v>507.06600056299999</v>
      </c>
      <c r="O72" s="6">
        <f t="shared" si="12"/>
        <v>206.57443049869883</v>
      </c>
      <c r="T72" s="1"/>
      <c r="U72" s="11">
        <v>13</v>
      </c>
      <c r="V72" s="11">
        <v>50</v>
      </c>
      <c r="W72" s="11">
        <v>25</v>
      </c>
      <c r="X72" s="11">
        <v>2.5000000000000001E-2</v>
      </c>
      <c r="Y72" s="11">
        <v>13407.9707031</v>
      </c>
      <c r="Z72" s="11">
        <v>15314.7832031</v>
      </c>
      <c r="AA72" s="11">
        <v>14426.433476599999</v>
      </c>
      <c r="AB72" s="11">
        <v>554.20636195099996</v>
      </c>
      <c r="AF72" s="6">
        <f t="shared" si="14"/>
        <v>267.72798422162208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13697.2539062</v>
      </c>
      <c r="I73" s="11">
        <v>15628.4140625</v>
      </c>
      <c r="J73" s="11">
        <v>14734.784686700001</v>
      </c>
      <c r="K73" s="13">
        <v>494.63160414399999</v>
      </c>
      <c r="O73" s="6">
        <f t="shared" si="12"/>
        <v>204.44728635093577</v>
      </c>
      <c r="T73" s="1"/>
      <c r="U73" s="11">
        <v>14</v>
      </c>
      <c r="V73" s="11">
        <v>52</v>
      </c>
      <c r="W73" s="11">
        <v>26</v>
      </c>
      <c r="X73" s="11">
        <v>2.5999999999999999E-2</v>
      </c>
      <c r="Y73" s="11">
        <v>12969.5625</v>
      </c>
      <c r="Z73" s="11">
        <v>15114.5302734</v>
      </c>
      <c r="AA73" s="11">
        <v>14089.1726638</v>
      </c>
      <c r="AB73" s="11">
        <v>525.14446646099998</v>
      </c>
      <c r="AF73" s="6">
        <f t="shared" si="14"/>
        <v>261.46904588358109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3" customFormat="1" x14ac:dyDescent="0.25">
      <c r="C74" s="32">
        <f t="shared" ref="C74" si="27">C25</f>
        <v>0</v>
      </c>
      <c r="D74" s="33">
        <v>15</v>
      </c>
      <c r="E74" s="33">
        <v>50</v>
      </c>
      <c r="F74" s="33">
        <v>25</v>
      </c>
      <c r="G74" s="33">
        <v>2.5000000000000001E-2</v>
      </c>
      <c r="H74" s="33">
        <v>13422.0996094</v>
      </c>
      <c r="I74" s="33">
        <v>15253.4667969</v>
      </c>
      <c r="J74" s="33">
        <v>14333.3425195</v>
      </c>
      <c r="K74" s="34">
        <v>469.07628247299999</v>
      </c>
      <c r="L74" s="34"/>
      <c r="O74" s="33">
        <f t="shared" si="12"/>
        <v>198.87721773738076</v>
      </c>
      <c r="P74" s="33">
        <f>AVERAGE(O73:O75)</f>
        <v>200.51603794685093</v>
      </c>
      <c r="T74" s="32"/>
      <c r="U74" s="33">
        <v>15</v>
      </c>
      <c r="V74" s="33">
        <v>50</v>
      </c>
      <c r="W74" s="33">
        <v>25</v>
      </c>
      <c r="X74" s="33">
        <v>2.5000000000000001E-2</v>
      </c>
      <c r="Y74" s="33">
        <v>13063.0439453</v>
      </c>
      <c r="Z74" s="33">
        <v>15010.4238281</v>
      </c>
      <c r="AA74" s="33">
        <v>14094.495664100001</v>
      </c>
      <c r="AB74" s="33">
        <v>500.26702427599997</v>
      </c>
      <c r="AF74" s="33">
        <f t="shared" si="14"/>
        <v>261.56783094661427</v>
      </c>
      <c r="AG74" s="33">
        <f>AVERAGE(AF73:AF75)</f>
        <v>262.22113567016487</v>
      </c>
      <c r="AK74" s="32"/>
      <c r="AY74" s="32"/>
    </row>
    <row r="75" spans="3:63" x14ac:dyDescent="0.25">
      <c r="C75" s="1">
        <f t="shared" ref="C75" si="28">C26</f>
        <v>2</v>
      </c>
      <c r="D75" s="11">
        <v>16</v>
      </c>
      <c r="E75" s="11">
        <v>50</v>
      </c>
      <c r="F75" s="11">
        <v>25</v>
      </c>
      <c r="G75" s="11">
        <v>2.5000000000000001E-2</v>
      </c>
      <c r="H75" s="11">
        <v>13316.7441406</v>
      </c>
      <c r="I75" s="11">
        <v>15044.34375</v>
      </c>
      <c r="J75" s="11">
        <v>14286.236132800001</v>
      </c>
      <c r="K75" s="13">
        <v>399.16433113800002</v>
      </c>
      <c r="O75" s="6">
        <f t="shared" si="12"/>
        <v>198.2236097522362</v>
      </c>
      <c r="T75" s="1"/>
      <c r="U75" s="11">
        <v>16</v>
      </c>
      <c r="V75" s="11">
        <v>50</v>
      </c>
      <c r="W75" s="11">
        <v>25</v>
      </c>
      <c r="X75" s="11">
        <v>2.5000000000000001E-2</v>
      </c>
      <c r="Y75" s="11">
        <v>13055.9648438</v>
      </c>
      <c r="Z75" s="11">
        <v>15062.8808594</v>
      </c>
      <c r="AA75" s="11">
        <v>14205.4279883</v>
      </c>
      <c r="AB75" s="11">
        <v>463.28696684599998</v>
      </c>
      <c r="AF75" s="6">
        <f t="shared" si="14"/>
        <v>263.62653018029937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51</v>
      </c>
      <c r="F76" s="11">
        <v>25.5</v>
      </c>
      <c r="G76" s="11">
        <v>2.5499999999999998E-2</v>
      </c>
      <c r="H76" s="11">
        <v>13306.3203125</v>
      </c>
      <c r="I76" s="11">
        <v>15060.5546875</v>
      </c>
      <c r="J76" s="11">
        <v>14202.959501400001</v>
      </c>
      <c r="K76" s="13">
        <v>393.338790437</v>
      </c>
      <c r="O76" s="6">
        <f t="shared" si="12"/>
        <v>197.06813434705128</v>
      </c>
      <c r="T76" s="1"/>
      <c r="U76" s="11">
        <v>17</v>
      </c>
      <c r="V76" s="11">
        <v>51</v>
      </c>
      <c r="W76" s="11">
        <v>25.5</v>
      </c>
      <c r="X76" s="11">
        <v>2.5499999999999998E-2</v>
      </c>
      <c r="Y76" s="11">
        <v>12981.3886719</v>
      </c>
      <c r="Z76" s="11">
        <v>14621.3691406</v>
      </c>
      <c r="AA76" s="11">
        <v>13857.9367724</v>
      </c>
      <c r="AB76" s="11">
        <v>417.270518525</v>
      </c>
      <c r="AF76" s="6">
        <f t="shared" si="14"/>
        <v>257.17773443888973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50</v>
      </c>
      <c r="F77" s="11">
        <v>25</v>
      </c>
      <c r="G77" s="11">
        <v>2.5000000000000001E-2</v>
      </c>
      <c r="H77" s="11">
        <v>12977.7871094</v>
      </c>
      <c r="I77" s="11">
        <v>14544.1347656</v>
      </c>
      <c r="J77" s="11">
        <v>13762.720097699999</v>
      </c>
      <c r="K77" s="13">
        <v>357.35485924800003</v>
      </c>
      <c r="O77" s="6">
        <f t="shared" si="12"/>
        <v>190.95974841912789</v>
      </c>
      <c r="T77" s="1"/>
      <c r="U77" s="11">
        <v>18</v>
      </c>
      <c r="V77" s="11">
        <v>50</v>
      </c>
      <c r="W77" s="11">
        <v>25</v>
      </c>
      <c r="X77" s="11">
        <v>2.5000000000000001E-2</v>
      </c>
      <c r="Y77" s="11">
        <v>12784.9082031</v>
      </c>
      <c r="Z77" s="11">
        <v>14486.7402344</v>
      </c>
      <c r="AA77" s="11">
        <v>13634.0441016</v>
      </c>
      <c r="AB77" s="11">
        <v>358.39242966699999</v>
      </c>
      <c r="AF77" s="6">
        <f t="shared" si="14"/>
        <v>253.02269961808616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50</v>
      </c>
      <c r="F78" s="11">
        <v>25</v>
      </c>
      <c r="G78" s="11">
        <v>2.5000000000000001E-2</v>
      </c>
      <c r="H78" s="11">
        <v>12668.0429688</v>
      </c>
      <c r="I78" s="11">
        <v>14435.5625</v>
      </c>
      <c r="J78" s="11">
        <v>13491.622499999999</v>
      </c>
      <c r="K78" s="13">
        <v>388.30698668100001</v>
      </c>
      <c r="O78" s="6">
        <f t="shared" si="12"/>
        <v>187.19822971597029</v>
      </c>
      <c r="T78" s="1"/>
      <c r="U78" s="11">
        <v>19</v>
      </c>
      <c r="V78" s="11">
        <v>50</v>
      </c>
      <c r="W78" s="11">
        <v>25</v>
      </c>
      <c r="X78" s="11">
        <v>2.5000000000000001E-2</v>
      </c>
      <c r="Y78" s="11">
        <v>12627.2783203</v>
      </c>
      <c r="Z78" s="11">
        <v>14210.4931641</v>
      </c>
      <c r="AA78" s="11">
        <v>13428.027636700001</v>
      </c>
      <c r="AB78" s="11">
        <v>358.20207780300001</v>
      </c>
      <c r="AF78" s="6">
        <f t="shared" si="14"/>
        <v>249.19941419181595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51</v>
      </c>
      <c r="F79" s="11">
        <v>25.5</v>
      </c>
      <c r="G79" s="11">
        <v>2.5499999999999998E-2</v>
      </c>
      <c r="H79" s="11">
        <v>12369.4453125</v>
      </c>
      <c r="I79" s="11">
        <v>14437.6601562</v>
      </c>
      <c r="J79" s="11">
        <v>13273.040690100001</v>
      </c>
      <c r="K79" s="13">
        <v>461.11307977299998</v>
      </c>
      <c r="O79" s="6">
        <f t="shared" si="12"/>
        <v>184.16537522709078</v>
      </c>
      <c r="T79" s="1"/>
      <c r="U79" s="11">
        <v>20</v>
      </c>
      <c r="V79" s="11">
        <v>51</v>
      </c>
      <c r="W79" s="11">
        <v>25.5</v>
      </c>
      <c r="X79" s="11">
        <v>2.5499999999999998E-2</v>
      </c>
      <c r="Y79" s="11">
        <v>12072.2460938</v>
      </c>
      <c r="Z79" s="11">
        <v>13857.0234375</v>
      </c>
      <c r="AA79" s="11">
        <v>12932.474781700001</v>
      </c>
      <c r="AB79" s="11">
        <v>413.638731415</v>
      </c>
      <c r="AF79" s="6">
        <f t="shared" si="14"/>
        <v>240.00286764691842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50</v>
      </c>
      <c r="F80" s="11">
        <v>25</v>
      </c>
      <c r="G80" s="11">
        <v>2.5000000000000001E-2</v>
      </c>
      <c r="H80" s="11">
        <v>12057.5410156</v>
      </c>
      <c r="I80" s="11">
        <v>13773.5234375</v>
      </c>
      <c r="J80" s="11">
        <v>12709.9394336</v>
      </c>
      <c r="K80" s="13">
        <v>422.96421316499999</v>
      </c>
      <c r="O80" s="6">
        <f t="shared" si="12"/>
        <v>176.35226317421214</v>
      </c>
      <c r="T80" s="1"/>
      <c r="U80" s="11">
        <v>21</v>
      </c>
      <c r="V80" s="11">
        <v>50</v>
      </c>
      <c r="W80" s="11">
        <v>25</v>
      </c>
      <c r="X80" s="11">
        <v>2.5000000000000001E-2</v>
      </c>
      <c r="Y80" s="11">
        <v>11847.5039062</v>
      </c>
      <c r="Z80" s="11">
        <v>13654.9267578</v>
      </c>
      <c r="AA80" s="11">
        <v>12625.645722699999</v>
      </c>
      <c r="AB80" s="11">
        <v>409.129605846</v>
      </c>
      <c r="AF80" s="6">
        <f t="shared" si="14"/>
        <v>234.30868650367665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47</v>
      </c>
      <c r="F81" s="11">
        <v>23.5</v>
      </c>
      <c r="G81" s="11">
        <v>2.35E-2</v>
      </c>
      <c r="H81" s="11">
        <v>11715.5253906</v>
      </c>
      <c r="I81" s="11">
        <v>13377.9902344</v>
      </c>
      <c r="J81" s="11">
        <v>12499.509183800001</v>
      </c>
      <c r="K81" s="13">
        <v>428.08299138299998</v>
      </c>
      <c r="O81" s="6">
        <f t="shared" si="12"/>
        <v>173.43251277048944</v>
      </c>
      <c r="T81" s="1"/>
      <c r="U81" s="11">
        <v>22</v>
      </c>
      <c r="V81" s="11">
        <v>47</v>
      </c>
      <c r="W81" s="11">
        <v>23.5</v>
      </c>
      <c r="X81" s="11">
        <v>2.35E-2</v>
      </c>
      <c r="Y81" s="11">
        <v>11547.4023438</v>
      </c>
      <c r="Z81" s="11">
        <v>13293.6464844</v>
      </c>
      <c r="AA81" s="11">
        <v>12428.287524900001</v>
      </c>
      <c r="AB81" s="11">
        <v>408.93563148700002</v>
      </c>
      <c r="AF81" s="6">
        <f t="shared" si="14"/>
        <v>230.64608253767835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11332.2460938</v>
      </c>
      <c r="I82" s="11">
        <v>12351.8925781</v>
      </c>
      <c r="J82" s="11">
        <v>11863.9019608</v>
      </c>
      <c r="K82" s="13">
        <v>294.10392809199999</v>
      </c>
      <c r="O82" s="6">
        <f t="shared" si="12"/>
        <v>164.61336985863551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11241.3183594</v>
      </c>
      <c r="Z82" s="11">
        <v>12911.296875</v>
      </c>
      <c r="AA82" s="11">
        <v>12020.348269</v>
      </c>
      <c r="AB82" s="11">
        <v>425.58686733600001</v>
      </c>
      <c r="AF82" s="6">
        <f t="shared" si="14"/>
        <v>223.07548271866366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47</v>
      </c>
      <c r="F83" s="11">
        <v>23.5</v>
      </c>
      <c r="G83" s="11">
        <v>2.35E-2</v>
      </c>
      <c r="H83" s="11">
        <v>10733.78125</v>
      </c>
      <c r="I83" s="11">
        <v>12176.5419922</v>
      </c>
      <c r="J83" s="11">
        <v>11443.940305</v>
      </c>
      <c r="K83" s="13">
        <v>365.27632176999998</v>
      </c>
      <c r="O83" s="6">
        <f t="shared" si="12"/>
        <v>158.7863406399965</v>
      </c>
      <c r="T83" s="1"/>
      <c r="U83" s="11">
        <v>24</v>
      </c>
      <c r="V83" s="11">
        <v>47</v>
      </c>
      <c r="W83" s="11">
        <v>23.5</v>
      </c>
      <c r="X83" s="11">
        <v>2.35E-2</v>
      </c>
      <c r="Y83" s="11">
        <v>10733.7460938</v>
      </c>
      <c r="Z83" s="11">
        <v>12501.609375</v>
      </c>
      <c r="AA83" s="11">
        <v>11527.318587899999</v>
      </c>
      <c r="AB83" s="11">
        <v>445.38505750899998</v>
      </c>
      <c r="AF83" s="6">
        <f t="shared" si="14"/>
        <v>213.92576162533621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50</v>
      </c>
      <c r="F84" s="11">
        <v>25</v>
      </c>
      <c r="G84" s="11">
        <v>2.5000000000000001E-2</v>
      </c>
      <c r="H84" s="11">
        <v>10103.21875</v>
      </c>
      <c r="I84" s="11">
        <v>12093.1748047</v>
      </c>
      <c r="J84" s="11">
        <v>10902.3369141</v>
      </c>
      <c r="K84" s="13">
        <v>498.18846056400002</v>
      </c>
      <c r="O84" s="6">
        <f t="shared" si="12"/>
        <v>151.27151460742357</v>
      </c>
      <c r="T84" s="1"/>
      <c r="U84" s="11">
        <v>25</v>
      </c>
      <c r="V84" s="11">
        <v>50</v>
      </c>
      <c r="W84" s="11">
        <v>25</v>
      </c>
      <c r="X84" s="11">
        <v>2.5000000000000001E-2</v>
      </c>
      <c r="Y84" s="11">
        <v>10025.4492188</v>
      </c>
      <c r="Z84" s="11">
        <v>11832.46875</v>
      </c>
      <c r="AA84" s="11">
        <v>10840.632050800001</v>
      </c>
      <c r="AB84" s="11">
        <v>444.97451059700001</v>
      </c>
      <c r="AF84" s="6">
        <f t="shared" si="14"/>
        <v>201.1821266397308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47</v>
      </c>
      <c r="F85" s="11">
        <v>23.5</v>
      </c>
      <c r="G85" s="11">
        <v>2.35E-2</v>
      </c>
      <c r="H85" s="11">
        <v>9470.4541015600007</v>
      </c>
      <c r="I85" s="11">
        <v>11559.875</v>
      </c>
      <c r="J85" s="11">
        <v>10460.1286777</v>
      </c>
      <c r="K85" s="13">
        <v>502.999803794</v>
      </c>
      <c r="O85" s="6">
        <f t="shared" si="12"/>
        <v>145.13581083866623</v>
      </c>
      <c r="T85" s="1"/>
      <c r="U85" s="11">
        <v>26</v>
      </c>
      <c r="V85" s="11">
        <v>47</v>
      </c>
      <c r="W85" s="11">
        <v>23.5</v>
      </c>
      <c r="X85" s="11">
        <v>2.35E-2</v>
      </c>
      <c r="Y85" s="11">
        <v>9511.8330078100007</v>
      </c>
      <c r="Z85" s="11">
        <v>11269.6523438</v>
      </c>
      <c r="AA85" s="11">
        <v>10355.1045753</v>
      </c>
      <c r="AB85" s="11">
        <v>384.20324003500002</v>
      </c>
      <c r="AF85" s="6">
        <f t="shared" si="14"/>
        <v>192.17163263851603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50</v>
      </c>
      <c r="F86" s="11">
        <v>25</v>
      </c>
      <c r="G86" s="11">
        <v>2.5000000000000001E-2</v>
      </c>
      <c r="H86" s="11">
        <v>9249.1503906199996</v>
      </c>
      <c r="I86" s="11">
        <v>10863.2675781</v>
      </c>
      <c r="J86" s="11">
        <v>9976.2060742199992</v>
      </c>
      <c r="K86" s="13">
        <v>463.936593512</v>
      </c>
      <c r="O86" s="6">
        <f t="shared" si="12"/>
        <v>138.42131414332809</v>
      </c>
      <c r="T86" s="1"/>
      <c r="U86" s="11">
        <v>27</v>
      </c>
      <c r="V86" s="11">
        <v>50</v>
      </c>
      <c r="W86" s="11">
        <v>25</v>
      </c>
      <c r="X86" s="11">
        <v>2.5000000000000001E-2</v>
      </c>
      <c r="Y86" s="11">
        <v>8576.8691406199996</v>
      </c>
      <c r="Z86" s="11">
        <v>10492.828125</v>
      </c>
      <c r="AA86" s="11">
        <v>9558.3727734399999</v>
      </c>
      <c r="AB86" s="11">
        <v>453.86039884899998</v>
      </c>
      <c r="AF86" s="6">
        <f t="shared" si="14"/>
        <v>177.38576060554072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50</v>
      </c>
      <c r="F87" s="11">
        <v>25</v>
      </c>
      <c r="G87" s="11">
        <v>2.5000000000000001E-2</v>
      </c>
      <c r="H87" s="11">
        <v>7947.16796875</v>
      </c>
      <c r="I87" s="11">
        <v>9633.2802734399993</v>
      </c>
      <c r="J87" s="11">
        <v>8891.6542089800005</v>
      </c>
      <c r="K87" s="13">
        <v>369.70500529200001</v>
      </c>
      <c r="O87">
        <f t="shared" si="12"/>
        <v>123.37299884929423</v>
      </c>
      <c r="T87" s="1"/>
      <c r="U87" s="11">
        <v>28</v>
      </c>
      <c r="V87" s="11">
        <v>50</v>
      </c>
      <c r="W87" s="11">
        <v>25</v>
      </c>
      <c r="X87" s="11">
        <v>2.5000000000000001E-2</v>
      </c>
      <c r="Y87" s="11">
        <v>6933.1674804699996</v>
      </c>
      <c r="Z87" s="11">
        <v>9505.4199218800004</v>
      </c>
      <c r="AA87" s="11">
        <v>8509.1734863300007</v>
      </c>
      <c r="AB87" s="11">
        <v>489.20803764999999</v>
      </c>
      <c r="AF87">
        <f t="shared" si="14"/>
        <v>157.91455792468761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50</v>
      </c>
      <c r="F88" s="11">
        <v>25</v>
      </c>
      <c r="G88" s="11">
        <v>2.5000000000000001E-2</v>
      </c>
      <c r="H88" s="11">
        <v>5914.4140625</v>
      </c>
      <c r="I88" s="11">
        <v>7772.9140625</v>
      </c>
      <c r="J88" s="11">
        <v>6694.5837499999998</v>
      </c>
      <c r="K88" s="13">
        <v>460.59033887800001</v>
      </c>
      <c r="O88">
        <f t="shared" si="12"/>
        <v>92.888325824807339</v>
      </c>
      <c r="T88" s="1"/>
      <c r="U88" s="11">
        <v>29</v>
      </c>
      <c r="V88" s="11">
        <v>50</v>
      </c>
      <c r="W88" s="11">
        <v>25</v>
      </c>
      <c r="X88" s="11">
        <v>2.5000000000000001E-2</v>
      </c>
      <c r="Y88" s="11">
        <v>5349.7763671900002</v>
      </c>
      <c r="Z88" s="11">
        <v>7635.8608398400002</v>
      </c>
      <c r="AA88" s="11">
        <v>6472.89575195</v>
      </c>
      <c r="AB88" s="11">
        <v>491.16367695000002</v>
      </c>
      <c r="AF88">
        <f t="shared" si="14"/>
        <v>120.12500071879853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448</v>
      </c>
      <c r="F98" s="11">
        <v>224</v>
      </c>
      <c r="G98" s="11">
        <v>0.224</v>
      </c>
      <c r="H98" s="11">
        <v>11.5642061234</v>
      </c>
      <c r="I98" s="11">
        <v>90.399322509800001</v>
      </c>
      <c r="J98" s="11">
        <v>35.433106865200003</v>
      </c>
      <c r="K98" s="13">
        <v>12.852562603899999</v>
      </c>
      <c r="O98">
        <f t="shared" ref="O98:O126" si="42">J98/P$98</f>
        <v>1.8061392107432033</v>
      </c>
      <c r="P98">
        <f>K$98/(SQRT(2-(PI()/2)))</f>
        <v>19.618148288037958</v>
      </c>
      <c r="T98" s="1"/>
      <c r="U98" s="11">
        <v>1</v>
      </c>
      <c r="V98" s="11">
        <v>448</v>
      </c>
      <c r="W98" s="11">
        <v>224</v>
      </c>
      <c r="X98" s="11">
        <v>0.224</v>
      </c>
      <c r="Y98" s="11">
        <v>7.3907046318100003</v>
      </c>
      <c r="Z98" s="11">
        <v>73.463005065900006</v>
      </c>
      <c r="AA98" s="11">
        <v>37.199948233199997</v>
      </c>
      <c r="AB98" s="11">
        <v>12.344445904100001</v>
      </c>
      <c r="AF98">
        <f>AA98/AG$98</f>
        <v>1.9742513775283657</v>
      </c>
      <c r="AG98">
        <f>AB$98/(SQRT(2-(PI()/2)))</f>
        <v>18.84255908676225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51</v>
      </c>
      <c r="F99" s="11">
        <v>25.5</v>
      </c>
      <c r="G99" s="11">
        <v>2.5499999999999998E-2</v>
      </c>
      <c r="H99" s="11">
        <v>1705.1052246100001</v>
      </c>
      <c r="I99" s="11">
        <v>2182.02612305</v>
      </c>
      <c r="J99" s="11">
        <v>1943.96440334</v>
      </c>
      <c r="K99" s="13">
        <v>108.332090701</v>
      </c>
      <c r="O99">
        <f t="shared" si="42"/>
        <v>99.090106507417929</v>
      </c>
      <c r="T99" s="1"/>
      <c r="U99" s="11">
        <v>2</v>
      </c>
      <c r="V99" s="11">
        <v>51</v>
      </c>
      <c r="W99" s="11">
        <v>25.5</v>
      </c>
      <c r="X99" s="11">
        <v>2.5499999999999998E-2</v>
      </c>
      <c r="Y99" s="11">
        <v>1699.31933594</v>
      </c>
      <c r="Z99" s="11">
        <v>2081.4597168</v>
      </c>
      <c r="AA99" s="11">
        <v>1915.7992709299999</v>
      </c>
      <c r="AB99" s="11">
        <v>94.908127160399999</v>
      </c>
      <c r="AF99">
        <f t="shared" ref="AF99:AF126" si="44">AA99/AG$98</f>
        <v>101.67404873767573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51</v>
      </c>
      <c r="F100" s="11">
        <v>25.5</v>
      </c>
      <c r="G100" s="11">
        <v>2.5499999999999998E-2</v>
      </c>
      <c r="H100" s="11">
        <v>1577.6771240200001</v>
      </c>
      <c r="I100" s="11">
        <v>2062.33325195</v>
      </c>
      <c r="J100" s="11">
        <v>1851.77986414</v>
      </c>
      <c r="K100" s="13">
        <v>106.622448177</v>
      </c>
      <c r="O100">
        <f t="shared" si="42"/>
        <v>94.391164596768348</v>
      </c>
      <c r="T100" s="1"/>
      <c r="U100" s="11">
        <v>3</v>
      </c>
      <c r="V100" s="11">
        <v>51</v>
      </c>
      <c r="W100" s="11">
        <v>25.5</v>
      </c>
      <c r="X100" s="11">
        <v>2.5499999999999998E-2</v>
      </c>
      <c r="Y100" s="11">
        <v>1649.62268066</v>
      </c>
      <c r="Z100" s="11">
        <v>2041.1221923799999</v>
      </c>
      <c r="AA100" s="11">
        <v>1839.5950089999999</v>
      </c>
      <c r="AB100" s="11">
        <v>93.543227087099993</v>
      </c>
      <c r="AF100">
        <f t="shared" si="44"/>
        <v>97.629785876186986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50</v>
      </c>
      <c r="F101" s="11">
        <v>25</v>
      </c>
      <c r="G101" s="11">
        <v>2.5000000000000001E-2</v>
      </c>
      <c r="H101" s="11">
        <v>1572.7709960899999</v>
      </c>
      <c r="I101" s="11">
        <v>1981.27160645</v>
      </c>
      <c r="J101" s="11">
        <v>1786.15569336</v>
      </c>
      <c r="K101" s="13">
        <v>98.909675333600006</v>
      </c>
      <c r="O101">
        <f t="shared" si="42"/>
        <v>91.046089933426444</v>
      </c>
      <c r="T101" s="1"/>
      <c r="U101" s="11">
        <v>4</v>
      </c>
      <c r="V101" s="11">
        <v>50</v>
      </c>
      <c r="W101" s="11">
        <v>25</v>
      </c>
      <c r="X101" s="11">
        <v>2.5000000000000001E-2</v>
      </c>
      <c r="Y101" s="11">
        <v>1581.78967285</v>
      </c>
      <c r="Z101" s="11">
        <v>1961.08496094</v>
      </c>
      <c r="AA101" s="11">
        <v>1760.1699902299999</v>
      </c>
      <c r="AB101" s="11">
        <v>92.515723958400002</v>
      </c>
      <c r="AF101">
        <f t="shared" si="44"/>
        <v>93.414593109414682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49</v>
      </c>
      <c r="F102" s="11">
        <v>24.5</v>
      </c>
      <c r="G102" s="11">
        <v>2.4500000000000001E-2</v>
      </c>
      <c r="H102" s="11">
        <v>1431.8920898399999</v>
      </c>
      <c r="I102" s="11">
        <v>1945.91308594</v>
      </c>
      <c r="J102" s="11">
        <v>1720.1791195000001</v>
      </c>
      <c r="K102" s="13">
        <v>110.400745402</v>
      </c>
      <c r="O102">
        <f t="shared" si="42"/>
        <v>87.683052153748292</v>
      </c>
      <c r="T102" s="1"/>
      <c r="U102" s="11">
        <v>5</v>
      </c>
      <c r="V102" s="11">
        <v>49</v>
      </c>
      <c r="W102" s="11">
        <v>24.5</v>
      </c>
      <c r="X102" s="11">
        <v>2.4500000000000001E-2</v>
      </c>
      <c r="Y102" s="11">
        <v>1475.9057617200001</v>
      </c>
      <c r="Z102" s="11">
        <v>1880.6184082</v>
      </c>
      <c r="AA102" s="11">
        <v>1703.7890101800001</v>
      </c>
      <c r="AB102" s="11">
        <v>95.101247438800002</v>
      </c>
      <c r="AF102">
        <f>AA102/AG$98</f>
        <v>90.422378528030677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50</v>
      </c>
      <c r="F103" s="11">
        <v>25</v>
      </c>
      <c r="G103" s="11">
        <v>2.5000000000000001E-2</v>
      </c>
      <c r="H103" s="11">
        <v>1528.63012695</v>
      </c>
      <c r="I103" s="11">
        <v>1911.05822754</v>
      </c>
      <c r="J103" s="11">
        <v>1695.42889648</v>
      </c>
      <c r="K103" s="13">
        <v>91.729771712800002</v>
      </c>
      <c r="O103">
        <f t="shared" si="42"/>
        <v>86.421453828737612</v>
      </c>
      <c r="T103" s="1"/>
      <c r="U103" s="11">
        <v>6</v>
      </c>
      <c r="V103" s="11">
        <v>50</v>
      </c>
      <c r="W103" s="11">
        <v>25</v>
      </c>
      <c r="X103" s="11">
        <v>2.5000000000000001E-2</v>
      </c>
      <c r="Y103" s="11">
        <v>1504.6053466799999</v>
      </c>
      <c r="Z103" s="11">
        <v>1826.70544434</v>
      </c>
      <c r="AA103" s="11">
        <v>1670.8144555700001</v>
      </c>
      <c r="AB103" s="11">
        <v>83.178389751899999</v>
      </c>
      <c r="AF103">
        <f t="shared" si="44"/>
        <v>88.672374483560603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49</v>
      </c>
      <c r="F104" s="11">
        <v>24.5</v>
      </c>
      <c r="G104" s="11">
        <v>2.4500000000000001E-2</v>
      </c>
      <c r="H104" s="11">
        <v>1497.1098632799999</v>
      </c>
      <c r="I104" s="11">
        <v>1827.8913574200001</v>
      </c>
      <c r="J104" s="11">
        <v>1665.88949149</v>
      </c>
      <c r="K104" s="13">
        <v>85.331164833499997</v>
      </c>
      <c r="O104">
        <f t="shared" si="42"/>
        <v>84.915735523610323</v>
      </c>
      <c r="T104" s="1"/>
      <c r="U104" s="11">
        <v>7</v>
      </c>
      <c r="V104" s="11">
        <v>49</v>
      </c>
      <c r="W104" s="11">
        <v>24.5</v>
      </c>
      <c r="X104" s="11">
        <v>2.4500000000000001E-2</v>
      </c>
      <c r="Y104" s="11">
        <v>1472.28723145</v>
      </c>
      <c r="Z104" s="11">
        <v>1778.6671142600001</v>
      </c>
      <c r="AA104" s="11">
        <v>1634.0634093000001</v>
      </c>
      <c r="AB104" s="11">
        <v>78.894451612799998</v>
      </c>
      <c r="AF104">
        <f t="shared" si="44"/>
        <v>86.721946938088863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52</v>
      </c>
      <c r="F105" s="11">
        <v>26</v>
      </c>
      <c r="G105" s="11">
        <v>2.5999999999999999E-2</v>
      </c>
      <c r="H105" s="11">
        <v>1499.7910156200001</v>
      </c>
      <c r="I105" s="11">
        <v>1803.8608398399999</v>
      </c>
      <c r="J105" s="11">
        <v>1641.52214168</v>
      </c>
      <c r="K105" s="13">
        <v>80.653948992799997</v>
      </c>
      <c r="O105">
        <f t="shared" si="42"/>
        <v>83.673653475282777</v>
      </c>
      <c r="T105" s="1"/>
      <c r="U105" s="11">
        <v>8</v>
      </c>
      <c r="V105" s="11">
        <v>52</v>
      </c>
      <c r="W105" s="11">
        <v>26</v>
      </c>
      <c r="X105" s="11">
        <v>2.5999999999999999E-2</v>
      </c>
      <c r="Y105" s="11">
        <v>1470.80200195</v>
      </c>
      <c r="Z105" s="11">
        <v>1736.3981933600001</v>
      </c>
      <c r="AA105" s="11">
        <v>1614.9456974899999</v>
      </c>
      <c r="AB105" s="11">
        <v>72.139874825199996</v>
      </c>
      <c r="AF105">
        <f t="shared" si="44"/>
        <v>85.707344212314155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51</v>
      </c>
      <c r="F106" s="11">
        <v>25.5</v>
      </c>
      <c r="G106" s="11">
        <v>2.5499999999999998E-2</v>
      </c>
      <c r="H106" s="11">
        <v>1475.1842041</v>
      </c>
      <c r="I106" s="11">
        <v>1812.4012451200001</v>
      </c>
      <c r="J106" s="11">
        <v>1649.6102869399999</v>
      </c>
      <c r="K106" s="13">
        <v>84.199126016899996</v>
      </c>
      <c r="O106">
        <f t="shared" si="42"/>
        <v>84.085932205224452</v>
      </c>
      <c r="T106" s="1"/>
      <c r="U106" s="11">
        <v>9</v>
      </c>
      <c r="V106" s="11">
        <v>51</v>
      </c>
      <c r="W106" s="11">
        <v>25.5</v>
      </c>
      <c r="X106" s="11">
        <v>2.5499999999999998E-2</v>
      </c>
      <c r="Y106" s="11">
        <v>1460.9744873</v>
      </c>
      <c r="Z106" s="11">
        <v>1745.5007324200001</v>
      </c>
      <c r="AA106" s="11">
        <v>1608.4283399399999</v>
      </c>
      <c r="AB106" s="11">
        <v>74.157773543600001</v>
      </c>
      <c r="AF106">
        <f t="shared" si="44"/>
        <v>85.361459265370883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50</v>
      </c>
      <c r="F107" s="11">
        <v>25</v>
      </c>
      <c r="G107" s="11">
        <v>2.5000000000000001E-2</v>
      </c>
      <c r="H107" s="11">
        <v>1462.4552002</v>
      </c>
      <c r="I107" s="11">
        <v>1807.9941406200001</v>
      </c>
      <c r="J107" s="11">
        <v>1623.12044922</v>
      </c>
      <c r="K107" s="13">
        <v>85.571524265899995</v>
      </c>
      <c r="O107">
        <f t="shared" si="42"/>
        <v>82.735660134126292</v>
      </c>
      <c r="T107" s="1"/>
      <c r="U107" s="11">
        <v>10</v>
      </c>
      <c r="V107" s="11">
        <v>50</v>
      </c>
      <c r="W107" s="11">
        <v>25</v>
      </c>
      <c r="X107" s="11">
        <v>2.5000000000000001E-2</v>
      </c>
      <c r="Y107" s="11">
        <v>1421.3059082</v>
      </c>
      <c r="Z107" s="11">
        <v>1788.2985839800001</v>
      </c>
      <c r="AA107" s="11">
        <v>1614.2888793899999</v>
      </c>
      <c r="AB107" s="11">
        <v>79.547671497300001</v>
      </c>
      <c r="AF107">
        <f t="shared" si="44"/>
        <v>85.672485990722507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50</v>
      </c>
      <c r="F108" s="11">
        <v>25</v>
      </c>
      <c r="G108" s="11">
        <v>2.5000000000000001E-2</v>
      </c>
      <c r="H108" s="11">
        <v>1519.2482910199999</v>
      </c>
      <c r="I108" s="11">
        <v>1803.06799316</v>
      </c>
      <c r="J108" s="11">
        <v>1672.2498779299999</v>
      </c>
      <c r="K108" s="13">
        <v>72.275045830799996</v>
      </c>
      <c r="O108">
        <f t="shared" si="42"/>
        <v>85.239944839730043</v>
      </c>
      <c r="T108" s="1"/>
      <c r="U108" s="11">
        <v>11</v>
      </c>
      <c r="V108" s="11">
        <v>50</v>
      </c>
      <c r="W108" s="11">
        <v>25</v>
      </c>
      <c r="X108" s="11">
        <v>2.5000000000000001E-2</v>
      </c>
      <c r="Y108" s="11">
        <v>1489.4643554700001</v>
      </c>
      <c r="Z108" s="11">
        <v>1751.14807129</v>
      </c>
      <c r="AA108" s="11">
        <v>1637.39165527</v>
      </c>
      <c r="AB108" s="11">
        <v>69.265778008400005</v>
      </c>
      <c r="AF108">
        <f t="shared" si="44"/>
        <v>86.89858143633694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50</v>
      </c>
      <c r="F109" s="11">
        <v>25</v>
      </c>
      <c r="G109" s="11">
        <v>2.5000000000000001E-2</v>
      </c>
      <c r="H109" s="11">
        <v>1477.1912841799999</v>
      </c>
      <c r="I109" s="11">
        <v>1781.7036132799999</v>
      </c>
      <c r="J109" s="11">
        <v>1624.4327392600001</v>
      </c>
      <c r="K109" s="13">
        <v>78.9660403643</v>
      </c>
      <c r="O109">
        <f t="shared" si="42"/>
        <v>82.802551770417992</v>
      </c>
      <c r="T109" s="1"/>
      <c r="U109" s="11">
        <v>12</v>
      </c>
      <c r="V109" s="11">
        <v>50</v>
      </c>
      <c r="W109" s="11">
        <v>25</v>
      </c>
      <c r="X109" s="11">
        <v>2.5000000000000001E-2</v>
      </c>
      <c r="Y109" s="11">
        <v>1467.1842041</v>
      </c>
      <c r="Z109" s="11">
        <v>1721.44140625</v>
      </c>
      <c r="AA109" s="11">
        <v>1607.81992188</v>
      </c>
      <c r="AB109" s="11">
        <v>72.835838388900001</v>
      </c>
      <c r="AF109">
        <f t="shared" si="44"/>
        <v>85.329169699118324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50</v>
      </c>
      <c r="F110" s="11">
        <v>25</v>
      </c>
      <c r="G110" s="11">
        <v>2.5000000000000001E-2</v>
      </c>
      <c r="H110" s="11">
        <v>1486.5197753899999</v>
      </c>
      <c r="I110" s="11">
        <v>1772.3319091799999</v>
      </c>
      <c r="J110" s="11">
        <v>1632.64239746</v>
      </c>
      <c r="K110" s="13">
        <v>69.089984987400001</v>
      </c>
      <c r="O110">
        <f t="shared" si="42"/>
        <v>83.221024405014489</v>
      </c>
      <c r="T110" s="1"/>
      <c r="U110" s="11">
        <v>13</v>
      </c>
      <c r="V110" s="11">
        <v>50</v>
      </c>
      <c r="W110" s="11">
        <v>25</v>
      </c>
      <c r="X110" s="11">
        <v>2.5000000000000001E-2</v>
      </c>
      <c r="Y110" s="11">
        <v>1464.6688232399999</v>
      </c>
      <c r="Z110" s="11">
        <v>1737.6940918</v>
      </c>
      <c r="AA110" s="11">
        <v>1607.08728271</v>
      </c>
      <c r="AB110" s="11">
        <v>73.217701922700002</v>
      </c>
      <c r="AF110">
        <f t="shared" si="44"/>
        <v>85.290287551177244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1464.09765625</v>
      </c>
      <c r="I111" s="11">
        <v>1749.48706055</v>
      </c>
      <c r="J111" s="11">
        <v>1615.64681068</v>
      </c>
      <c r="K111" s="13">
        <v>69.734528429899996</v>
      </c>
      <c r="O111">
        <f t="shared" si="42"/>
        <v>82.354704784504591</v>
      </c>
      <c r="T111" s="1"/>
      <c r="U111" s="11">
        <v>14</v>
      </c>
      <c r="V111" s="11">
        <v>52</v>
      </c>
      <c r="W111" s="11">
        <v>26</v>
      </c>
      <c r="X111" s="11">
        <v>2.5999999999999999E-2</v>
      </c>
      <c r="Y111" s="11">
        <v>1474.2150878899999</v>
      </c>
      <c r="Z111" s="11">
        <v>1704.83105469</v>
      </c>
      <c r="AA111" s="11">
        <v>1595.3281813399999</v>
      </c>
      <c r="AB111" s="11">
        <v>63.487476086400001</v>
      </c>
      <c r="AF111">
        <f t="shared" si="44"/>
        <v>84.666216196758015</v>
      </c>
      <c r="AK111" s="1"/>
      <c r="AY111" s="1"/>
    </row>
    <row r="112" spans="3:63" s="33" customFormat="1" x14ac:dyDescent="0.25">
      <c r="C112" s="32">
        <f t="shared" ref="C112" si="57">C25</f>
        <v>0</v>
      </c>
      <c r="D112" s="33">
        <v>15</v>
      </c>
      <c r="E112" s="33">
        <v>50</v>
      </c>
      <c r="F112" s="33">
        <v>25</v>
      </c>
      <c r="G112" s="33">
        <v>2.5000000000000001E-2</v>
      </c>
      <c r="H112" s="33">
        <v>1475.4442138700001</v>
      </c>
      <c r="I112" s="33">
        <v>1719.1450195299999</v>
      </c>
      <c r="J112" s="33">
        <v>1599.1374511700001</v>
      </c>
      <c r="K112" s="34">
        <v>66.882065622100001</v>
      </c>
      <c r="L112" s="34"/>
      <c r="O112" s="33">
        <f t="shared" si="42"/>
        <v>81.51316972892208</v>
      </c>
      <c r="P112" s="33">
        <f>AVERAGE(O111:O113)</f>
        <v>81.756567333522284</v>
      </c>
      <c r="T112" s="32"/>
      <c r="U112" s="33">
        <v>15</v>
      </c>
      <c r="V112" s="33">
        <v>50</v>
      </c>
      <c r="W112" s="33">
        <v>25</v>
      </c>
      <c r="X112" s="33">
        <v>2.5000000000000001E-2</v>
      </c>
      <c r="Y112" s="33">
        <v>1465.7624511700001</v>
      </c>
      <c r="Z112" s="33">
        <v>1693.9436035199999</v>
      </c>
      <c r="AA112" s="33">
        <v>1579.6605297900001</v>
      </c>
      <c r="AB112" s="33">
        <v>55.5461534238</v>
      </c>
      <c r="AF112" s="33">
        <f t="shared" si="44"/>
        <v>83.834712817739444</v>
      </c>
      <c r="AG112" s="33">
        <f>AVERAGE(AF111:AF113)</f>
        <v>83.920341591547199</v>
      </c>
      <c r="AK112" s="32"/>
      <c r="AY112" s="32"/>
    </row>
    <row r="113" spans="3:51" x14ac:dyDescent="0.25">
      <c r="C113" s="1">
        <f t="shared" ref="C113" si="58">C26</f>
        <v>2</v>
      </c>
      <c r="D113" s="11">
        <v>16</v>
      </c>
      <c r="E113" s="11">
        <v>50</v>
      </c>
      <c r="F113" s="11">
        <v>25</v>
      </c>
      <c r="G113" s="11">
        <v>2.5000000000000001E-2</v>
      </c>
      <c r="H113" s="11">
        <v>1470.8972168</v>
      </c>
      <c r="I113" s="11">
        <v>1694.1118164100001</v>
      </c>
      <c r="J113" s="11">
        <v>1596.9531225600001</v>
      </c>
      <c r="K113" s="13">
        <v>59.567825923800001</v>
      </c>
      <c r="O113">
        <f t="shared" si="42"/>
        <v>81.401827487140167</v>
      </c>
      <c r="T113" s="1"/>
      <c r="U113" s="11">
        <v>16</v>
      </c>
      <c r="V113" s="11">
        <v>50</v>
      </c>
      <c r="W113" s="11">
        <v>25</v>
      </c>
      <c r="X113" s="11">
        <v>2.5000000000000001E-2</v>
      </c>
      <c r="Y113" s="11">
        <v>1437.6425781200001</v>
      </c>
      <c r="Z113" s="11">
        <v>1670.5151367200001</v>
      </c>
      <c r="AA113" s="11">
        <v>1568.8332739299999</v>
      </c>
      <c r="AB113" s="11">
        <v>56.852085584800001</v>
      </c>
      <c r="AF113">
        <f t="shared" si="44"/>
        <v>83.260095760144182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51</v>
      </c>
      <c r="F114" s="11">
        <v>25.5</v>
      </c>
      <c r="G114" s="11">
        <v>2.5499999999999998E-2</v>
      </c>
      <c r="H114" s="11">
        <v>1443.6627197299999</v>
      </c>
      <c r="I114" s="11">
        <v>1671.00964355</v>
      </c>
      <c r="J114" s="11">
        <v>1569.6579781299999</v>
      </c>
      <c r="K114" s="13">
        <v>51.999635891300002</v>
      </c>
      <c r="O114">
        <f t="shared" si="42"/>
        <v>80.010506347690779</v>
      </c>
      <c r="T114" s="1"/>
      <c r="U114" s="11">
        <v>17</v>
      </c>
      <c r="V114" s="11">
        <v>51</v>
      </c>
      <c r="W114" s="11">
        <v>25.5</v>
      </c>
      <c r="X114" s="11">
        <v>2.5499999999999998E-2</v>
      </c>
      <c r="Y114" s="11">
        <v>1459.0653076200001</v>
      </c>
      <c r="Z114" s="11">
        <v>1666.6347656200001</v>
      </c>
      <c r="AA114" s="11">
        <v>1562.70766314</v>
      </c>
      <c r="AB114" s="11">
        <v>49.745790223500002</v>
      </c>
      <c r="AF114">
        <f t="shared" si="44"/>
        <v>82.935001341610374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50</v>
      </c>
      <c r="F115" s="11">
        <v>25</v>
      </c>
      <c r="G115" s="11">
        <v>2.5000000000000001E-2</v>
      </c>
      <c r="H115" s="11">
        <v>1405.72692871</v>
      </c>
      <c r="I115" s="11">
        <v>1624.2468261700001</v>
      </c>
      <c r="J115" s="11">
        <v>1529.29554932</v>
      </c>
      <c r="K115" s="13">
        <v>49.299316326000003</v>
      </c>
      <c r="O115">
        <f t="shared" si="42"/>
        <v>77.953103772412518</v>
      </c>
      <c r="T115" s="1"/>
      <c r="U115" s="11">
        <v>18</v>
      </c>
      <c r="V115" s="11">
        <v>50</v>
      </c>
      <c r="W115" s="11">
        <v>25</v>
      </c>
      <c r="X115" s="11">
        <v>2.5000000000000001E-2</v>
      </c>
      <c r="Y115" s="11">
        <v>1427.6604003899999</v>
      </c>
      <c r="Z115" s="11">
        <v>1600.6998291</v>
      </c>
      <c r="AA115" s="11">
        <v>1519.3692748999999</v>
      </c>
      <c r="AB115" s="11">
        <v>45.908456937799997</v>
      </c>
      <c r="AF115">
        <f t="shared" si="44"/>
        <v>80.634974681725978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50</v>
      </c>
      <c r="F116" s="11">
        <v>25</v>
      </c>
      <c r="G116" s="11">
        <v>2.5000000000000001E-2</v>
      </c>
      <c r="H116" s="11">
        <v>1390.5167236299999</v>
      </c>
      <c r="I116" s="11">
        <v>1581.07653809</v>
      </c>
      <c r="J116" s="11">
        <v>1484.23195313</v>
      </c>
      <c r="K116" s="13">
        <v>53.265233372899999</v>
      </c>
      <c r="O116">
        <f t="shared" si="42"/>
        <v>75.656067603230483</v>
      </c>
      <c r="T116" s="1"/>
      <c r="U116" s="11">
        <v>19</v>
      </c>
      <c r="V116" s="11">
        <v>50</v>
      </c>
      <c r="W116" s="11">
        <v>25</v>
      </c>
      <c r="X116" s="11">
        <v>2.5000000000000001E-2</v>
      </c>
      <c r="Y116" s="11">
        <v>1404.97558594</v>
      </c>
      <c r="Z116" s="11">
        <v>1658.6010742200001</v>
      </c>
      <c r="AA116" s="11">
        <v>1503.2835327099999</v>
      </c>
      <c r="AB116" s="11">
        <v>52.850912794800003</v>
      </c>
      <c r="AF116">
        <f t="shared" si="44"/>
        <v>79.781282669089492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51</v>
      </c>
      <c r="F117" s="11">
        <v>25.5</v>
      </c>
      <c r="G117" s="11">
        <v>2.5499999999999998E-2</v>
      </c>
      <c r="H117" s="11">
        <v>1332.3881835899999</v>
      </c>
      <c r="I117" s="11">
        <v>1615.1483154299999</v>
      </c>
      <c r="J117" s="11">
        <v>1472.2253633400001</v>
      </c>
      <c r="K117" s="13">
        <v>59.885510002499998</v>
      </c>
      <c r="O117">
        <f t="shared" si="42"/>
        <v>75.044053175889189</v>
      </c>
      <c r="T117" s="1"/>
      <c r="U117" s="11">
        <v>20</v>
      </c>
      <c r="V117" s="11">
        <v>51</v>
      </c>
      <c r="W117" s="11">
        <v>25.5</v>
      </c>
      <c r="X117" s="11">
        <v>2.5499999999999998E-2</v>
      </c>
      <c r="Y117" s="11">
        <v>1359.0587158200001</v>
      </c>
      <c r="Z117" s="11">
        <v>1574.1721191399999</v>
      </c>
      <c r="AA117" s="11">
        <v>1455.0316928</v>
      </c>
      <c r="AB117" s="11">
        <v>55.674125561700002</v>
      </c>
      <c r="AF117">
        <f t="shared" si="44"/>
        <v>77.220492508484455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50</v>
      </c>
      <c r="F118" s="11">
        <v>25</v>
      </c>
      <c r="G118" s="11">
        <v>2.5000000000000001E-2</v>
      </c>
      <c r="H118" s="11">
        <v>1306.9421386700001</v>
      </c>
      <c r="I118" s="11">
        <v>1541.75292969</v>
      </c>
      <c r="J118" s="11">
        <v>1422.5143774400001</v>
      </c>
      <c r="K118" s="13">
        <v>55.563034867500001</v>
      </c>
      <c r="O118">
        <f t="shared" si="42"/>
        <v>72.510124633290147</v>
      </c>
      <c r="T118" s="1"/>
      <c r="U118" s="11">
        <v>21</v>
      </c>
      <c r="V118" s="11">
        <v>50</v>
      </c>
      <c r="W118" s="11">
        <v>25</v>
      </c>
      <c r="X118" s="11">
        <v>2.5000000000000001E-2</v>
      </c>
      <c r="Y118" s="11">
        <v>1329.0267334</v>
      </c>
      <c r="Z118" s="11">
        <v>1548.9812011700001</v>
      </c>
      <c r="AA118" s="11">
        <v>1425.7246167000001</v>
      </c>
      <c r="AB118" s="11">
        <v>49.415996734899998</v>
      </c>
      <c r="AF118">
        <f t="shared" si="44"/>
        <v>75.665126490256625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47</v>
      </c>
      <c r="F119" s="11">
        <v>23.5</v>
      </c>
      <c r="G119" s="11">
        <v>2.35E-2</v>
      </c>
      <c r="H119" s="11">
        <v>1252.1697998</v>
      </c>
      <c r="I119" s="11">
        <v>1462.9616699200001</v>
      </c>
      <c r="J119" s="11">
        <v>1374.0272996000001</v>
      </c>
      <c r="K119" s="13">
        <v>48.722386373100001</v>
      </c>
      <c r="O119">
        <f t="shared" si="42"/>
        <v>70.038582613722241</v>
      </c>
      <c r="T119" s="1"/>
      <c r="U119" s="11">
        <v>22</v>
      </c>
      <c r="V119" s="11">
        <v>47</v>
      </c>
      <c r="W119" s="11">
        <v>23.5</v>
      </c>
      <c r="X119" s="11">
        <v>2.35E-2</v>
      </c>
      <c r="Y119" s="11">
        <v>1266.7980957</v>
      </c>
      <c r="Z119" s="11">
        <v>1526.75354004</v>
      </c>
      <c r="AA119" s="11">
        <v>1395.9821673500001</v>
      </c>
      <c r="AB119" s="11">
        <v>61.650495869300002</v>
      </c>
      <c r="AF119">
        <f t="shared" si="44"/>
        <v>74.086654627010859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1222.42541504</v>
      </c>
      <c r="I120" s="11">
        <v>1376.5524902300001</v>
      </c>
      <c r="J120" s="11">
        <v>1292.6488180700001</v>
      </c>
      <c r="K120" s="13">
        <v>38.285652017099999</v>
      </c>
      <c r="O120">
        <f t="shared" si="42"/>
        <v>65.890460154090306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1235.9392089800001</v>
      </c>
      <c r="Z120" s="11">
        <v>1461.0405273399999</v>
      </c>
      <c r="AA120" s="11">
        <v>1353.2657829699999</v>
      </c>
      <c r="AB120" s="11">
        <v>52.989364505700003</v>
      </c>
      <c r="AF120">
        <f t="shared" si="44"/>
        <v>71.819638550091128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47</v>
      </c>
      <c r="F121" s="11">
        <v>23.5</v>
      </c>
      <c r="G121" s="11">
        <v>2.35E-2</v>
      </c>
      <c r="H121" s="11">
        <v>1153.8227539100001</v>
      </c>
      <c r="I121" s="11">
        <v>1347.9123535199999</v>
      </c>
      <c r="J121" s="11">
        <v>1247.9215685300001</v>
      </c>
      <c r="K121" s="13">
        <v>45.176642550899999</v>
      </c>
      <c r="O121">
        <f t="shared" si="42"/>
        <v>63.610568653460142</v>
      </c>
      <c r="T121" s="1"/>
      <c r="U121" s="11">
        <v>24</v>
      </c>
      <c r="V121" s="11">
        <v>47</v>
      </c>
      <c r="W121" s="11">
        <v>23.5</v>
      </c>
      <c r="X121" s="11">
        <v>2.35E-2</v>
      </c>
      <c r="Y121" s="11">
        <v>1195.8813476600001</v>
      </c>
      <c r="Z121" s="11">
        <v>1443.4711914100001</v>
      </c>
      <c r="AA121" s="11">
        <v>1308.40556173</v>
      </c>
      <c r="AB121" s="11">
        <v>58.300206794899999</v>
      </c>
      <c r="AF121">
        <f t="shared" si="44"/>
        <v>69.438846162314235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50</v>
      </c>
      <c r="F122" s="11">
        <v>25</v>
      </c>
      <c r="G122" s="11">
        <v>2.5000000000000001E-2</v>
      </c>
      <c r="H122" s="11">
        <v>1123.3104248</v>
      </c>
      <c r="I122" s="11">
        <v>1391.0899658200001</v>
      </c>
      <c r="J122" s="11">
        <v>1227.0678759800001</v>
      </c>
      <c r="K122" s="13">
        <v>61.386034940099997</v>
      </c>
      <c r="O122">
        <f t="shared" si="42"/>
        <v>62.547588995858341</v>
      </c>
      <c r="T122" s="1"/>
      <c r="U122" s="11">
        <v>25</v>
      </c>
      <c r="V122" s="11">
        <v>50</v>
      </c>
      <c r="W122" s="11">
        <v>25</v>
      </c>
      <c r="X122" s="11">
        <v>2.5000000000000001E-2</v>
      </c>
      <c r="Y122" s="11">
        <v>1106.6514892600001</v>
      </c>
      <c r="Z122" s="11">
        <v>1370.4786377</v>
      </c>
      <c r="AA122" s="11">
        <v>1238.4751367199999</v>
      </c>
      <c r="AB122" s="11">
        <v>57.584869249999997</v>
      </c>
      <c r="AF122">
        <f t="shared" si="44"/>
        <v>65.727544279804576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47</v>
      </c>
      <c r="F123" s="11">
        <v>23.5</v>
      </c>
      <c r="G123" s="11">
        <v>2.35E-2</v>
      </c>
      <c r="H123" s="11">
        <v>1097.09143066</v>
      </c>
      <c r="I123" s="11">
        <v>1350.2188720700001</v>
      </c>
      <c r="J123" s="11">
        <v>1225.3166867499999</v>
      </c>
      <c r="K123" s="13">
        <v>61.400042867000003</v>
      </c>
      <c r="O123">
        <f t="shared" si="42"/>
        <v>62.458325258818086</v>
      </c>
      <c r="U123" s="11">
        <v>26</v>
      </c>
      <c r="V123" s="11">
        <v>47</v>
      </c>
      <c r="W123" s="11">
        <v>23.5</v>
      </c>
      <c r="X123" s="11">
        <v>2.35E-2</v>
      </c>
      <c r="Y123" s="11">
        <v>1105.5987548799999</v>
      </c>
      <c r="Z123" s="11">
        <v>1360.2026367200001</v>
      </c>
      <c r="AA123" s="11">
        <v>1212.1024533499999</v>
      </c>
      <c r="AB123" s="11">
        <v>53.250785194400002</v>
      </c>
      <c r="AF123">
        <f t="shared" si="44"/>
        <v>64.327910437683414</v>
      </c>
    </row>
    <row r="124" spans="3:51" x14ac:dyDescent="0.25">
      <c r="C124" s="1">
        <f t="shared" ref="C124" si="69">C37</f>
        <v>24</v>
      </c>
      <c r="D124" s="11">
        <v>27</v>
      </c>
      <c r="E124" s="11">
        <v>50</v>
      </c>
      <c r="F124" s="11">
        <v>25</v>
      </c>
      <c r="G124" s="11">
        <v>2.5000000000000001E-2</v>
      </c>
      <c r="H124" s="11">
        <v>1034.1838378899999</v>
      </c>
      <c r="I124" s="11">
        <v>1275.4688720700001</v>
      </c>
      <c r="J124" s="11">
        <v>1149.9208227500001</v>
      </c>
      <c r="K124" s="13">
        <v>57.986580050000001</v>
      </c>
      <c r="O124">
        <f t="shared" si="42"/>
        <v>58.615156021180503</v>
      </c>
      <c r="U124" s="11">
        <v>27</v>
      </c>
      <c r="V124" s="11">
        <v>50</v>
      </c>
      <c r="W124" s="11">
        <v>25</v>
      </c>
      <c r="X124" s="11">
        <v>2.5000000000000001E-2</v>
      </c>
      <c r="Y124" s="11">
        <v>1028.66760254</v>
      </c>
      <c r="Z124" s="11">
        <v>1271.57189941</v>
      </c>
      <c r="AA124" s="11">
        <v>1137.96875</v>
      </c>
      <c r="AB124" s="11">
        <v>59.818535776799997</v>
      </c>
      <c r="AF124">
        <f t="shared" si="44"/>
        <v>60.393534909993967</v>
      </c>
    </row>
    <row r="125" spans="3:51" x14ac:dyDescent="0.25">
      <c r="C125" s="1">
        <f>C38</f>
        <v>26</v>
      </c>
      <c r="D125" s="11">
        <v>28</v>
      </c>
      <c r="E125" s="11">
        <v>50</v>
      </c>
      <c r="F125" s="11">
        <v>25</v>
      </c>
      <c r="G125" s="11">
        <v>2.5000000000000001E-2</v>
      </c>
      <c r="H125" s="11">
        <v>954.9921875</v>
      </c>
      <c r="I125" s="11">
        <v>1124.0223388700001</v>
      </c>
      <c r="J125" s="11">
        <v>1048.2705920400001</v>
      </c>
      <c r="K125" s="13">
        <v>48.282491203299998</v>
      </c>
      <c r="O125">
        <f t="shared" si="42"/>
        <v>53.433717425776443</v>
      </c>
      <c r="U125" s="11">
        <v>28</v>
      </c>
      <c r="V125" s="11">
        <v>50</v>
      </c>
      <c r="W125" s="11">
        <v>25</v>
      </c>
      <c r="X125" s="11">
        <v>2.5000000000000001E-2</v>
      </c>
      <c r="Y125" s="11">
        <v>864.21228027300003</v>
      </c>
      <c r="Z125" s="11">
        <v>1135.8215332</v>
      </c>
      <c r="AA125" s="11">
        <v>1023.18247437</v>
      </c>
      <c r="AB125" s="11">
        <v>53.957768789600003</v>
      </c>
      <c r="AF125">
        <f t="shared" si="44"/>
        <v>54.301672594399982</v>
      </c>
    </row>
    <row r="126" spans="3:51" x14ac:dyDescent="0.25">
      <c r="C126" s="1">
        <f>C39</f>
        <v>28</v>
      </c>
      <c r="D126" s="11">
        <v>29</v>
      </c>
      <c r="E126" s="11">
        <v>50</v>
      </c>
      <c r="F126" s="11">
        <v>25</v>
      </c>
      <c r="G126" s="11">
        <v>2.5000000000000001E-2</v>
      </c>
      <c r="H126" s="11">
        <v>792.16180419900002</v>
      </c>
      <c r="I126" s="11">
        <v>1025.5422363299999</v>
      </c>
      <c r="J126" s="11">
        <v>900.07147216800001</v>
      </c>
      <c r="K126" s="13">
        <v>57.347570996899996</v>
      </c>
      <c r="O126">
        <f t="shared" si="42"/>
        <v>45.879532510049017</v>
      </c>
      <c r="U126" s="11">
        <v>29</v>
      </c>
      <c r="V126" s="11">
        <v>50</v>
      </c>
      <c r="W126" s="11">
        <v>25</v>
      </c>
      <c r="X126" s="11">
        <v>2.5000000000000001E-2</v>
      </c>
      <c r="Y126" s="11">
        <v>732.61657714800003</v>
      </c>
      <c r="Z126" s="11">
        <v>1028.5509033200001</v>
      </c>
      <c r="AA126" s="11">
        <v>870.30007934599996</v>
      </c>
      <c r="AB126" s="11">
        <v>64.0935593385</v>
      </c>
      <c r="AF126">
        <f t="shared" si="44"/>
        <v>46.187997890234833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79.274761429899996</v>
      </c>
      <c r="F167" s="11">
        <v>25.8530372526</v>
      </c>
      <c r="G167" s="11">
        <v>0</v>
      </c>
      <c r="H167" s="6">
        <f>E167/F167</f>
        <v>3.0663616292096378</v>
      </c>
      <c r="N167" s="11">
        <v>36.316527562499999</v>
      </c>
      <c r="O167" s="11">
        <v>9.9564030084299997</v>
      </c>
      <c r="P167" s="11">
        <v>5.7952946171699997</v>
      </c>
      <c r="Q167" s="6">
        <f>N167/O167</f>
        <v>3.6475549987029563</v>
      </c>
    </row>
    <row r="168" spans="3:17" x14ac:dyDescent="0.25">
      <c r="C168">
        <f t="shared" ref="C168" si="70">C12</f>
        <v>-26</v>
      </c>
      <c r="D168" s="11">
        <v>2</v>
      </c>
      <c r="E168" s="11">
        <v>14518.8277803</v>
      </c>
      <c r="F168" s="11">
        <v>253.70136700399999</v>
      </c>
      <c r="G168" s="11">
        <v>152.75421108899999</v>
      </c>
      <c r="H168" s="6">
        <f t="shared" ref="H168:H195" si="71">E168/F168</f>
        <v>57.228023450386409</v>
      </c>
      <c r="N168" s="11">
        <v>1929.8818407199999</v>
      </c>
      <c r="O168" s="11">
        <v>29.678386674199999</v>
      </c>
      <c r="P168" s="11">
        <v>152.55968714700001</v>
      </c>
      <c r="Q168" s="6">
        <f t="shared" ref="Q168:Q195" si="72">N168/O168</f>
        <v>65.026507737958809</v>
      </c>
    </row>
    <row r="169" spans="3:17" x14ac:dyDescent="0.25">
      <c r="C169">
        <f t="shared" ref="C169" si="73">C13</f>
        <v>-24</v>
      </c>
      <c r="D169" s="11">
        <v>3</v>
      </c>
      <c r="E169" s="11">
        <v>14490.204656899999</v>
      </c>
      <c r="F169" s="11">
        <v>357.05415254500002</v>
      </c>
      <c r="G169" s="11">
        <v>51.519756765899999</v>
      </c>
      <c r="H169" s="6">
        <f t="shared" si="71"/>
        <v>40.582652669398037</v>
      </c>
      <c r="N169" s="11">
        <v>1845.6874305900001</v>
      </c>
      <c r="O169" s="11">
        <v>24.885945558500001</v>
      </c>
      <c r="P169" s="11">
        <v>263.90763608100002</v>
      </c>
      <c r="Q169" s="6">
        <f t="shared" si="72"/>
        <v>74.165855030555193</v>
      </c>
    </row>
    <row r="170" spans="3:17" x14ac:dyDescent="0.25">
      <c r="C170">
        <f t="shared" ref="C170" si="74">C14</f>
        <v>-22</v>
      </c>
      <c r="D170" s="11">
        <v>4</v>
      </c>
      <c r="E170" s="11">
        <v>14441.3753516</v>
      </c>
      <c r="F170" s="11">
        <v>365.61888397199999</v>
      </c>
      <c r="G170" s="11">
        <v>52.042704276999999</v>
      </c>
      <c r="H170" s="6">
        <f t="shared" si="71"/>
        <v>39.498439453433583</v>
      </c>
      <c r="N170" s="11">
        <v>1773.1628442399999</v>
      </c>
      <c r="O170" s="11">
        <v>22.404930477099999</v>
      </c>
      <c r="P170" s="11">
        <v>194.536388321</v>
      </c>
      <c r="Q170" s="6">
        <f t="shared" si="72"/>
        <v>79.14163563472529</v>
      </c>
    </row>
    <row r="171" spans="3:17" x14ac:dyDescent="0.25">
      <c r="C171">
        <f t="shared" ref="C171" si="75">C15</f>
        <v>-20</v>
      </c>
      <c r="D171" s="11">
        <v>5</v>
      </c>
      <c r="E171" s="11">
        <v>14274.6838329</v>
      </c>
      <c r="F171" s="11">
        <v>327.06789098500002</v>
      </c>
      <c r="G171" s="11">
        <v>75.744974759200005</v>
      </c>
      <c r="H171" s="6">
        <f t="shared" si="71"/>
        <v>43.644406028088724</v>
      </c>
      <c r="N171" s="11">
        <v>1711.9840635999999</v>
      </c>
      <c r="O171" s="11">
        <v>24.963738463399999</v>
      </c>
      <c r="P171" s="11">
        <v>224.21759348500001</v>
      </c>
      <c r="Q171" s="6">
        <f t="shared" si="72"/>
        <v>68.578833499236708</v>
      </c>
    </row>
    <row r="172" spans="3:17" x14ac:dyDescent="0.25">
      <c r="C172">
        <f t="shared" ref="C172" si="76">C16</f>
        <v>-18</v>
      </c>
      <c r="D172" s="11">
        <v>6</v>
      </c>
      <c r="E172" s="11">
        <v>14330.607968800001</v>
      </c>
      <c r="F172" s="11">
        <v>162.22239324099999</v>
      </c>
      <c r="G172" s="11">
        <v>441.29685710899997</v>
      </c>
      <c r="H172" s="6">
        <f t="shared" si="71"/>
        <v>88.339271061734593</v>
      </c>
      <c r="N172" s="11">
        <v>1683.1216772499999</v>
      </c>
      <c r="O172" s="11">
        <v>24.532370595900002</v>
      </c>
      <c r="P172" s="11">
        <v>180.47125797300001</v>
      </c>
      <c r="Q172" s="6">
        <f t="shared" si="72"/>
        <v>68.608195472609296</v>
      </c>
    </row>
    <row r="173" spans="3:17" x14ac:dyDescent="0.25">
      <c r="C173">
        <f t="shared" ref="C173" si="77">C17</f>
        <v>-16</v>
      </c>
      <c r="D173" s="11">
        <v>7</v>
      </c>
      <c r="E173" s="11">
        <v>14275.083167299999</v>
      </c>
      <c r="F173" s="11">
        <v>142.80279029600001</v>
      </c>
      <c r="G173" s="11">
        <v>272.39065489500001</v>
      </c>
      <c r="H173" s="6">
        <f t="shared" si="71"/>
        <v>99.963615120620318</v>
      </c>
      <c r="N173" s="11">
        <v>1649.97645289</v>
      </c>
      <c r="O173" s="11">
        <v>24.358029093100001</v>
      </c>
      <c r="P173" s="11">
        <v>286.28893606999998</v>
      </c>
      <c r="Q173" s="6">
        <f t="shared" si="72"/>
        <v>67.738504071226174</v>
      </c>
    </row>
    <row r="174" spans="3:17" x14ac:dyDescent="0.25">
      <c r="C174">
        <f t="shared" ref="C174" si="78">C18</f>
        <v>-14</v>
      </c>
      <c r="D174" s="11">
        <v>8</v>
      </c>
      <c r="E174" s="11">
        <v>14305.427208499999</v>
      </c>
      <c r="F174" s="11">
        <v>204.90279469699999</v>
      </c>
      <c r="G174" s="11">
        <v>13487.3109626</v>
      </c>
      <c r="H174" s="6">
        <f t="shared" si="71"/>
        <v>69.815676402335797</v>
      </c>
      <c r="N174" s="11">
        <v>1628.23391724</v>
      </c>
      <c r="O174" s="11">
        <v>24.4246445516</v>
      </c>
      <c r="P174" s="11">
        <v>214.56625828400001</v>
      </c>
      <c r="Q174" s="6">
        <f t="shared" si="72"/>
        <v>66.663566538303556</v>
      </c>
    </row>
    <row r="175" spans="3:17" x14ac:dyDescent="0.25">
      <c r="C175">
        <f t="shared" ref="C175" si="79">C19</f>
        <v>-12</v>
      </c>
      <c r="D175" s="11">
        <v>9</v>
      </c>
      <c r="E175" s="11">
        <v>14531.7309092</v>
      </c>
      <c r="F175" s="11">
        <v>154.978745965</v>
      </c>
      <c r="G175" s="11">
        <v>207.376641143</v>
      </c>
      <c r="H175" s="6">
        <f t="shared" si="71"/>
        <v>93.765960091597393</v>
      </c>
      <c r="N175" s="11">
        <v>1629.0193134399999</v>
      </c>
      <c r="O175" s="11">
        <v>33.7078096352</v>
      </c>
      <c r="P175" s="11">
        <v>90.680094213999993</v>
      </c>
      <c r="Q175" s="6">
        <f t="shared" si="72"/>
        <v>48.327652584665913</v>
      </c>
    </row>
    <row r="176" spans="3:17" x14ac:dyDescent="0.25">
      <c r="C176">
        <f t="shared" ref="C176" si="80">C20</f>
        <v>-10</v>
      </c>
      <c r="D176" s="11">
        <v>10</v>
      </c>
      <c r="E176" s="11">
        <v>14406.2478125</v>
      </c>
      <c r="F176" s="11">
        <v>111.213947864</v>
      </c>
      <c r="G176" s="11">
        <v>663.98611534099996</v>
      </c>
      <c r="H176" s="6">
        <f t="shared" si="71"/>
        <v>129.53634044280975</v>
      </c>
      <c r="N176" s="11">
        <v>1618.70467285</v>
      </c>
      <c r="O176" s="11">
        <v>20.399438448000002</v>
      </c>
      <c r="P176" s="11">
        <v>185.92634208699999</v>
      </c>
      <c r="Q176" s="6">
        <f t="shared" si="72"/>
        <v>79.350452561536116</v>
      </c>
    </row>
    <row r="177" spans="3:17" x14ac:dyDescent="0.25">
      <c r="C177">
        <f t="shared" ref="C177" si="81">C21</f>
        <v>-8</v>
      </c>
      <c r="D177" s="11">
        <v>11</v>
      </c>
      <c r="E177" s="11">
        <v>14560.817578100001</v>
      </c>
      <c r="F177" s="11">
        <v>102.287843509</v>
      </c>
      <c r="G177" s="11">
        <v>461.55418525699997</v>
      </c>
      <c r="H177" s="6">
        <f t="shared" si="71"/>
        <v>142.3513985493187</v>
      </c>
      <c r="N177" s="11">
        <v>1654.82078125</v>
      </c>
      <c r="O177" s="11">
        <v>26.597376225000001</v>
      </c>
      <c r="P177" s="11">
        <v>173.96615398399999</v>
      </c>
      <c r="Q177" s="6">
        <f t="shared" si="72"/>
        <v>62.217444579911749</v>
      </c>
    </row>
    <row r="178" spans="3:17" x14ac:dyDescent="0.25">
      <c r="C178">
        <f t="shared" ref="C178" si="82">C22</f>
        <v>-6</v>
      </c>
      <c r="D178" s="11">
        <v>12</v>
      </c>
      <c r="E178" s="11">
        <v>14496.462187499999</v>
      </c>
      <c r="F178" s="11">
        <v>325.55192287400001</v>
      </c>
      <c r="G178" s="11">
        <v>63.0725296783</v>
      </c>
      <c r="H178" s="6">
        <f t="shared" si="71"/>
        <v>44.528879017282406</v>
      </c>
      <c r="N178" s="11">
        <v>1616.1263403299999</v>
      </c>
      <c r="O178" s="11">
        <v>21.841299319299999</v>
      </c>
      <c r="P178" s="11">
        <v>174.786705017</v>
      </c>
      <c r="Q178" s="6">
        <f t="shared" si="72"/>
        <v>73.99405670439738</v>
      </c>
    </row>
    <row r="179" spans="3:17" x14ac:dyDescent="0.25">
      <c r="C179">
        <f t="shared" ref="C179" si="83">C23</f>
        <v>-4</v>
      </c>
      <c r="D179" s="11">
        <v>13</v>
      </c>
      <c r="E179" s="11">
        <v>14657.262109400001</v>
      </c>
      <c r="F179" s="11">
        <v>326.44099567400002</v>
      </c>
      <c r="G179" s="11">
        <v>73.436125297499999</v>
      </c>
      <c r="H179" s="6">
        <f t="shared" si="71"/>
        <v>44.900188100263797</v>
      </c>
      <c r="N179" s="11">
        <v>1619.8648315400001</v>
      </c>
      <c r="O179" s="11">
        <v>26.089279758899998</v>
      </c>
      <c r="P179" s="11">
        <v>168.840165138</v>
      </c>
      <c r="Q179" s="6">
        <f t="shared" si="72"/>
        <v>62.08928903019661</v>
      </c>
    </row>
    <row r="180" spans="3:17" x14ac:dyDescent="0.25">
      <c r="C180">
        <f t="shared" ref="C180" si="84">C24</f>
        <v>-2</v>
      </c>
      <c r="D180" s="11">
        <v>14</v>
      </c>
      <c r="E180" s="11">
        <v>14411.978684600001</v>
      </c>
      <c r="F180" s="11">
        <v>456.51663765500001</v>
      </c>
      <c r="G180" s="11">
        <v>34.745983710700003</v>
      </c>
      <c r="H180" s="6">
        <f t="shared" si="71"/>
        <v>31.569448944140039</v>
      </c>
      <c r="N180" s="11">
        <v>1605.48749249</v>
      </c>
      <c r="O180" s="11">
        <v>20.3687318283</v>
      </c>
      <c r="P180" s="11">
        <v>272.525483608</v>
      </c>
      <c r="Q180" s="6">
        <f t="shared" si="72"/>
        <v>78.821180720704504</v>
      </c>
    </row>
    <row r="181" spans="3:17" x14ac:dyDescent="0.25">
      <c r="C181">
        <f t="shared" ref="C181" si="85">C25</f>
        <v>0</v>
      </c>
      <c r="D181" s="11">
        <v>15</v>
      </c>
      <c r="E181" s="11">
        <v>14213.9191797</v>
      </c>
      <c r="F181" s="11">
        <v>169.10377196300001</v>
      </c>
      <c r="G181" s="11">
        <v>214.681021652</v>
      </c>
      <c r="H181" s="6">
        <f t="shared" si="71"/>
        <v>84.054418270516237</v>
      </c>
      <c r="N181" s="11">
        <v>1589.3990039099999</v>
      </c>
      <c r="O181" s="11">
        <v>18.907118649200001</v>
      </c>
      <c r="P181" s="11">
        <v>458.57600341800003</v>
      </c>
      <c r="Q181" s="6">
        <f t="shared" si="72"/>
        <v>84.063523025347422</v>
      </c>
    </row>
    <row r="182" spans="3:17" x14ac:dyDescent="0.25">
      <c r="C182">
        <f t="shared" ref="C182" si="86">C26</f>
        <v>2</v>
      </c>
      <c r="D182" s="11">
        <v>16</v>
      </c>
      <c r="E182" s="11">
        <v>14245.831992199999</v>
      </c>
      <c r="F182" s="11">
        <v>104.347181733</v>
      </c>
      <c r="G182" s="11">
        <v>499.45801635700002</v>
      </c>
      <c r="H182" s="6">
        <f t="shared" si="71"/>
        <v>136.52339963193015</v>
      </c>
      <c r="N182" s="11">
        <v>1582.89320312</v>
      </c>
      <c r="O182" s="11">
        <v>22.802529760599999</v>
      </c>
      <c r="P182" s="11">
        <v>207.22858478500001</v>
      </c>
      <c r="Q182" s="6">
        <f t="shared" si="72"/>
        <v>69.417438316648841</v>
      </c>
    </row>
    <row r="183" spans="3:17" x14ac:dyDescent="0.25">
      <c r="C183">
        <f t="shared" ref="C183" si="87">C27</f>
        <v>4</v>
      </c>
      <c r="D183" s="11">
        <v>17</v>
      </c>
      <c r="E183" s="11">
        <v>14030.4481273</v>
      </c>
      <c r="F183" s="11">
        <v>245.68262900600001</v>
      </c>
      <c r="G183" s="11">
        <v>82.788865930900002</v>
      </c>
      <c r="H183" s="6">
        <f t="shared" si="71"/>
        <v>57.108018519931058</v>
      </c>
      <c r="N183" s="11">
        <v>1566.18282064</v>
      </c>
      <c r="O183" s="11">
        <v>20.871158890299998</v>
      </c>
      <c r="P183" s="11">
        <v>183.63737700999999</v>
      </c>
      <c r="Q183" s="6">
        <f t="shared" si="72"/>
        <v>75.040529798654035</v>
      </c>
    </row>
    <row r="184" spans="3:17" x14ac:dyDescent="0.25">
      <c r="C184">
        <f t="shared" ref="C184" si="88">C28</f>
        <v>6</v>
      </c>
      <c r="D184" s="11">
        <v>18</v>
      </c>
      <c r="E184" s="11">
        <v>13698.382128900001</v>
      </c>
      <c r="F184" s="11">
        <v>115.565431385</v>
      </c>
      <c r="G184" s="11">
        <v>731.97007400500001</v>
      </c>
      <c r="H184" s="6">
        <f t="shared" si="71"/>
        <v>118.53356115865289</v>
      </c>
      <c r="N184" s="11">
        <v>1524.3324194300001</v>
      </c>
      <c r="O184" s="11">
        <v>19.433894221799999</v>
      </c>
      <c r="P184" s="11">
        <v>197.948775826</v>
      </c>
      <c r="Q184" s="6">
        <f t="shared" si="72"/>
        <v>78.436797176763363</v>
      </c>
    </row>
    <row r="185" spans="3:17" x14ac:dyDescent="0.25">
      <c r="C185">
        <f t="shared" ref="C185" si="89">C29</f>
        <v>8</v>
      </c>
      <c r="D185" s="11">
        <v>19</v>
      </c>
      <c r="E185" s="11">
        <v>13459.8250391</v>
      </c>
      <c r="F185" s="11">
        <v>85.130063343000003</v>
      </c>
      <c r="G185" s="11">
        <v>288.65840202300001</v>
      </c>
      <c r="H185" s="6">
        <f t="shared" si="71"/>
        <v>158.10895129806997</v>
      </c>
      <c r="N185" s="11">
        <v>1493.75775146</v>
      </c>
      <c r="O185" s="11">
        <v>20.1734405017</v>
      </c>
      <c r="P185" s="11">
        <v>245.49089633899999</v>
      </c>
      <c r="Q185" s="6">
        <f t="shared" si="72"/>
        <v>74.045760877234713</v>
      </c>
    </row>
    <row r="186" spans="3:17" x14ac:dyDescent="0.25">
      <c r="C186">
        <f t="shared" ref="C186" si="90">C30</f>
        <v>10</v>
      </c>
      <c r="D186" s="11">
        <v>20</v>
      </c>
      <c r="E186" s="11">
        <v>13102.757774199999</v>
      </c>
      <c r="F186" s="11">
        <v>245.39250968499999</v>
      </c>
      <c r="G186" s="11">
        <v>69.724574294700005</v>
      </c>
      <c r="H186" s="6">
        <f t="shared" si="71"/>
        <v>53.395100734816467</v>
      </c>
      <c r="N186" s="11">
        <v>1463.6285424299999</v>
      </c>
      <c r="O186" s="11">
        <v>17.746868397</v>
      </c>
      <c r="P186" s="11">
        <v>678.57239057499999</v>
      </c>
      <c r="Q186" s="6">
        <f t="shared" si="72"/>
        <v>82.472496537891573</v>
      </c>
    </row>
    <row r="187" spans="3:17" x14ac:dyDescent="0.25">
      <c r="C187">
        <f t="shared" ref="C187" si="91">C31</f>
        <v>12</v>
      </c>
      <c r="D187" s="11">
        <v>21</v>
      </c>
      <c r="E187" s="11">
        <v>12667.792617200001</v>
      </c>
      <c r="F187" s="11">
        <v>91.235115611599994</v>
      </c>
      <c r="G187" s="11">
        <v>554.04440132100001</v>
      </c>
      <c r="H187" s="6">
        <f t="shared" si="71"/>
        <v>138.84777294664124</v>
      </c>
      <c r="N187" s="11">
        <v>1424.11949951</v>
      </c>
      <c r="O187" s="11">
        <v>13.8606808758</v>
      </c>
      <c r="P187" s="11">
        <v>272.402268295</v>
      </c>
      <c r="Q187" s="6">
        <f t="shared" si="72"/>
        <v>102.74527725376288</v>
      </c>
    </row>
    <row r="188" spans="3:17" x14ac:dyDescent="0.25">
      <c r="C188">
        <f t="shared" ref="C188" si="92">C32</f>
        <v>14</v>
      </c>
      <c r="D188" s="11">
        <v>22</v>
      </c>
      <c r="E188" s="11">
        <v>12463.8983752</v>
      </c>
      <c r="F188" s="11">
        <v>89.754664066000004</v>
      </c>
      <c r="G188" s="11">
        <v>646.20894046499996</v>
      </c>
      <c r="H188" s="6">
        <f t="shared" si="71"/>
        <v>138.86630299273165</v>
      </c>
      <c r="N188" s="11">
        <v>1385.0047347699999</v>
      </c>
      <c r="O188" s="11">
        <v>24.6710909554</v>
      </c>
      <c r="P188" s="11">
        <v>179.66913495200001</v>
      </c>
      <c r="Q188" s="6">
        <f t="shared" si="72"/>
        <v>56.138771377147009</v>
      </c>
    </row>
    <row r="189" spans="3:17" x14ac:dyDescent="0.25">
      <c r="C189">
        <f t="shared" ref="C189" si="93">C33</f>
        <v>16</v>
      </c>
      <c r="D189" s="11">
        <v>23</v>
      </c>
      <c r="E189" s="11">
        <v>11942.1251149</v>
      </c>
      <c r="F189" s="11">
        <v>156.432128799</v>
      </c>
      <c r="G189" s="11">
        <v>371.34791321799997</v>
      </c>
      <c r="H189" s="6">
        <f t="shared" si="71"/>
        <v>76.340616256935704</v>
      </c>
      <c r="N189" s="11">
        <v>1322.95729454</v>
      </c>
      <c r="O189" s="11">
        <v>43.706333463100002</v>
      </c>
      <c r="P189" s="11">
        <v>124.778915013</v>
      </c>
      <c r="Q189" s="6">
        <f t="shared" si="72"/>
        <v>30.269235365097252</v>
      </c>
    </row>
    <row r="190" spans="3:17" x14ac:dyDescent="0.25">
      <c r="C190">
        <f t="shared" ref="C190" si="94">C34</f>
        <v>18</v>
      </c>
      <c r="D190" s="11">
        <v>24</v>
      </c>
      <c r="E190" s="11">
        <v>11485.629404900001</v>
      </c>
      <c r="F190" s="11">
        <v>155.388507785</v>
      </c>
      <c r="G190" s="11">
        <v>474.47990027899999</v>
      </c>
      <c r="H190" s="6">
        <f t="shared" si="71"/>
        <v>73.915565369813876</v>
      </c>
      <c r="N190" s="11">
        <v>1278.1635664299999</v>
      </c>
      <c r="O190" s="11">
        <v>44.037439199200001</v>
      </c>
      <c r="P190" s="11">
        <v>70.009465501700006</v>
      </c>
      <c r="Q190" s="6">
        <f t="shared" si="72"/>
        <v>29.024475302669721</v>
      </c>
    </row>
    <row r="191" spans="3:17" x14ac:dyDescent="0.25">
      <c r="C191">
        <f t="shared" ref="C191" si="95">C35</f>
        <v>20</v>
      </c>
      <c r="D191" s="11">
        <v>25</v>
      </c>
      <c r="E191" s="11">
        <v>10871.4844727</v>
      </c>
      <c r="F191" s="11">
        <v>91.541091396799999</v>
      </c>
      <c r="G191" s="11">
        <v>465.15476764700003</v>
      </c>
      <c r="H191" s="6">
        <f t="shared" si="71"/>
        <v>118.76070414734026</v>
      </c>
      <c r="N191" s="11">
        <v>1232.7715087900001</v>
      </c>
      <c r="O191" s="11">
        <v>17.715179359899999</v>
      </c>
      <c r="P191" s="11">
        <v>153.62002895399999</v>
      </c>
      <c r="Q191" s="6">
        <f t="shared" si="72"/>
        <v>69.588429433601803</v>
      </c>
    </row>
    <row r="192" spans="3:17" x14ac:dyDescent="0.25">
      <c r="C192">
        <f t="shared" ref="C192" si="96">C36</f>
        <v>22</v>
      </c>
      <c r="D192" s="11">
        <v>26</v>
      </c>
      <c r="E192" s="11">
        <v>10407.616522599999</v>
      </c>
      <c r="F192" s="11">
        <v>141.91266249700001</v>
      </c>
      <c r="G192" s="11">
        <v>1828.5831693299999</v>
      </c>
      <c r="H192" s="6">
        <f t="shared" si="71"/>
        <v>73.338180959151643</v>
      </c>
      <c r="N192" s="11">
        <v>1218.70956875</v>
      </c>
      <c r="O192" s="11">
        <v>22.590522923399998</v>
      </c>
      <c r="P192" s="11">
        <v>176.63467959100001</v>
      </c>
      <c r="Q192" s="6">
        <f t="shared" si="72"/>
        <v>53.947824620191547</v>
      </c>
    </row>
    <row r="193" spans="3:17" x14ac:dyDescent="0.25">
      <c r="C193">
        <f t="shared" ref="C193" si="97">C37</f>
        <v>24</v>
      </c>
      <c r="D193" s="11">
        <v>27</v>
      </c>
      <c r="E193" s="11">
        <v>9767.2894531300008</v>
      </c>
      <c r="F193" s="11">
        <v>303.36208168000002</v>
      </c>
      <c r="G193" s="11">
        <v>72.256700859099993</v>
      </c>
      <c r="H193" s="6">
        <f t="shared" si="71"/>
        <v>32.196803895329865</v>
      </c>
      <c r="N193" s="11">
        <v>1143.94478516</v>
      </c>
      <c r="O193" s="11">
        <v>26.0891693664</v>
      </c>
      <c r="P193" s="11">
        <v>156.15937536199999</v>
      </c>
      <c r="Q193" s="6">
        <f t="shared" si="72"/>
        <v>43.847497369282898</v>
      </c>
    </row>
    <row r="194" spans="3:17" x14ac:dyDescent="0.25">
      <c r="C194">
        <f t="shared" ref="C194" si="98">C38</f>
        <v>26</v>
      </c>
      <c r="D194" s="11">
        <v>28</v>
      </c>
      <c r="E194" s="11">
        <v>8700.4137890599995</v>
      </c>
      <c r="F194" s="11">
        <v>273.28913314800002</v>
      </c>
      <c r="G194" s="11">
        <v>50.378697433500001</v>
      </c>
      <c r="H194" s="6">
        <f t="shared" si="71"/>
        <v>31.835930279555907</v>
      </c>
      <c r="N194" s="11">
        <v>1035.72652954</v>
      </c>
      <c r="O194" s="11">
        <v>25.7481159246</v>
      </c>
      <c r="P194" s="11">
        <v>281.49968761399998</v>
      </c>
      <c r="Q194" s="6">
        <f t="shared" si="72"/>
        <v>40.225332702904943</v>
      </c>
    </row>
    <row r="195" spans="3:17" x14ac:dyDescent="0.25">
      <c r="C195">
        <f t="shared" ref="C195" si="99">C39</f>
        <v>28</v>
      </c>
      <c r="D195" s="11">
        <v>29</v>
      </c>
      <c r="E195" s="11">
        <v>6583.7397460900002</v>
      </c>
      <c r="F195" s="11">
        <v>179.924267101</v>
      </c>
      <c r="G195" s="11">
        <v>90.857508773800006</v>
      </c>
      <c r="H195" s="6">
        <f t="shared" si="71"/>
        <v>36.591727464946324</v>
      </c>
      <c r="N195" s="11">
        <v>885.185778809</v>
      </c>
      <c r="O195" s="11">
        <v>27.220706692099998</v>
      </c>
      <c r="P195" s="11">
        <v>1191.34406483</v>
      </c>
      <c r="Q195" s="6">
        <f t="shared" si="72"/>
        <v>32.518839015516775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2022-05-11T20:52:06Z</dcterms:modified>
</cp:coreProperties>
</file>