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Penn_Data\IceWaterPhantom\ROIs\"/>
    </mc:Choice>
  </mc:AlternateContent>
  <xr:revisionPtr revIDLastSave="0" documentId="13_ncr:1_{AC0DDF77-7601-49EA-83D6-7DB2D7C05265}" xr6:coauthVersionLast="47" xr6:coauthVersionMax="47" xr10:uidLastSave="{00000000-0000-0000-0000-000000000000}"/>
  <bookViews>
    <workbookView xWindow="-24300" yWindow="225" windowWidth="23100" windowHeight="1381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O37" i="3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AF8" i="3" s="1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8" i="3" l="1"/>
  <c r="P12" i="3"/>
  <c r="AG12" i="3"/>
  <c r="C192" i="3"/>
  <c r="AG36" i="3"/>
  <c r="P36" i="3"/>
  <c r="C195" i="3"/>
  <c r="AG39" i="3"/>
  <c r="P39" i="3"/>
  <c r="C169" i="3"/>
  <c r="P13" i="3"/>
  <c r="AG13" i="3"/>
  <c r="C191" i="3"/>
  <c r="P35" i="3"/>
  <c r="AG35" i="3"/>
  <c r="C193" i="3"/>
  <c r="AG37" i="3"/>
  <c r="P37" i="3"/>
  <c r="C167" i="3"/>
  <c r="P11" i="3"/>
  <c r="AG11" i="3"/>
  <c r="C194" i="3"/>
  <c r="AG38" i="3"/>
  <c r="P38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<sst xmlns="http://schemas.openxmlformats.org/spreadsheetml/2006/main" count="242" uniqueCount="64">
  <si>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</si>
  <si>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</si>
  <si>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</si>
  <si>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</si>
  <si>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</si>
  <si>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</si>
  <si>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</si>
  <si>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</si>
  <si>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</si>
  <si>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</si>
  <si>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</si>
  <si>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</si>
  <si>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</si>
  <si>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</si>
  <si>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</si>
  <si>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</si>
  <si>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</si>
  <si>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</si>
  <si>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</si>
  <si>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</si>
  <si>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</si>
  <si>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</si>
  <si>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</si>
  <si>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</si>
  <si>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</si>
  <si>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</si>
  <si>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</si>
  <si>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</si>
  <si>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</si>
  <si>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</si>
  <si>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</si>
  <si>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</si>
  <si>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</si>
  <si>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</si>
  <si>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</si>
  <si>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</si>
  <si>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</si>
  <si>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</si>
  <si>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</si>
  <si>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</si>
  <si>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</si>
  <si>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</si>
  <si>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</si>
  <si>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</si>
  <si>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</si>
  <si>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</si>
  <si>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</si>
  <si>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</si>
  <si>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</si>
  <si>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</si>
  <si>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</si>
  <si>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</si>
  <si>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</si>
  <si>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</si>
  <si>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</si>
  <si>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</si>
  <si>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</si>
  <si>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</si>
  <si>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</si>
  <si>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</si>
  <si>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</si>
  <si>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"RG" Not constant across Passes !!! Ser4 = 40.3; Ser9 = 64.</t>
  </si>
  <si>
    <t>L:\BRoss_Lab\MF_CIRP_Subgroups\IADP_WG_TCONS\DWIphantomRoundRobin\UPenn_Data\IceWaterPhantom\IceWaterPhantom\20210510_153849_DWI_ICE_Phantom_study001_1_1\ProcessedDICOMData</t>
  </si>
  <si>
    <t>UPenn_DICOM_UMRecon_Day1Pass1_di2407121327s40001_DWIlob-label.mhd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</si>
</sst>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1" fillId="2" borderId="0" xfId="0" applyFont="1" applyFill="1"/>
    <xf numFmtId="0" fontId="2" fillId="2" borderId="0" xfId="0" applyFont="1" applyFill="1"/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7T Bruker</a:t>
            </a:r>
            <a:r>
              <a:rPr lang="en-US" baseline="0"/>
              <a:t> </a:t>
            </a:r>
            <a:r>
              <a:rPr lang="en-US"/>
              <a:t>ADC Pass 1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6.0438244805762743E-2"/>
                  <c:y val="-0.33531808375096833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1.0329100647</c:v>
                </c:pt>
                <c:pt idx="3">
                  <c:v>1.06063925875</c:v>
                </c:pt>
                <c:pt idx="4">
                  <c:v>1.0660318728100002</c:v>
                </c:pt>
                <c:pt idx="5">
                  <c:v>1.0678538076399999</c:v>
                </c:pt>
                <c:pt idx="6">
                  <c:v>1.08377728516</c:v>
                </c:pt>
                <c:pt idx="7">
                  <c:v>1.07372214164</c:v>
                </c:pt>
                <c:pt idx="8">
                  <c:v>1.0643378535300001</c:v>
                </c:pt>
                <c:pt idx="9">
                  <c:v>1.06374262596</c:v>
                </c:pt>
                <c:pt idx="10">
                  <c:v>1.0717128092400001</c:v>
                </c:pt>
                <c:pt idx="11">
                  <c:v>1.08945387486</c:v>
                </c:pt>
                <c:pt idx="12">
                  <c:v>1.09269908259</c:v>
                </c:pt>
                <c:pt idx="13">
                  <c:v>1.1022893114300001</c:v>
                </c:pt>
                <c:pt idx="14">
                  <c:v>1.11743838439</c:v>
                </c:pt>
                <c:pt idx="15">
                  <c:v>1.1104905910099998</c:v>
                </c:pt>
                <c:pt idx="16">
                  <c:v>1.11222586598</c:v>
                </c:pt>
                <c:pt idx="17">
                  <c:v>1.1018546635600002</c:v>
                </c:pt>
                <c:pt idx="18">
                  <c:v>1.09932185872</c:v>
                </c:pt>
                <c:pt idx="19">
                  <c:v>1.0937381137</c:v>
                </c:pt>
                <c:pt idx="20">
                  <c:v>1.08118703087</c:v>
                </c:pt>
                <c:pt idx="21">
                  <c:v>1.06462694594</c:v>
                </c:pt>
                <c:pt idx="22">
                  <c:v>1.0537376134500001</c:v>
                </c:pt>
                <c:pt idx="23">
                  <c:v>1.0309795041600001</c:v>
                </c:pt>
                <c:pt idx="24">
                  <c:v>1.0279342733500001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1.0939494821588842</c:v>
                </c:pt>
                <c:pt idx="1">
                  <c:v>12.592498995015765</c:v>
                </c:pt>
                <c:pt idx="2">
                  <c:v>93.387909994358296</c:v>
                </c:pt>
                <c:pt idx="3">
                  <c:v>357.95482464847385</c:v>
                </c:pt>
                <c:pt idx="4">
                  <c:v>740.04653543316056</c:v>
                </c:pt>
                <c:pt idx="5">
                  <c:v>1165.0815596751306</c:v>
                </c:pt>
                <c:pt idx="6">
                  <c:v>1601.3493544660737</c:v>
                </c:pt>
                <c:pt idx="7">
                  <c:v>1957.1127145258799</c:v>
                </c:pt>
                <c:pt idx="8">
                  <c:v>2239.7364476345356</c:v>
                </c:pt>
                <c:pt idx="9">
                  <c:v>2499.7445048500108</c:v>
                </c:pt>
                <c:pt idx="10">
                  <c:v>2761.5179300576556</c:v>
                </c:pt>
                <c:pt idx="11">
                  <c:v>2989.6510244373076</c:v>
                </c:pt>
                <c:pt idx="12">
                  <c:v>3162.3518653185997</c:v>
                </c:pt>
                <c:pt idx="13">
                  <c:v>3248.6985567421411</c:v>
                </c:pt>
                <c:pt idx="14">
                  <c:v>3282.7429035744753</c:v>
                </c:pt>
                <c:pt idx="15">
                  <c:v>3331.3475096851225</c:v>
                </c:pt>
                <c:pt idx="16">
                  <c:v>3369.7660520451927</c:v>
                </c:pt>
                <c:pt idx="17">
                  <c:v>3369.4015920434754</c:v>
                </c:pt>
                <c:pt idx="18">
                  <c:v>3292.306958718465</c:v>
                </c:pt>
                <c:pt idx="19">
                  <c:v>3212.2458576657364</c:v>
                </c:pt>
                <c:pt idx="20">
                  <c:v>3071.6391155417741</c:v>
                </c:pt>
                <c:pt idx="21">
                  <c:v>2867.3243825308946</c:v>
                </c:pt>
                <c:pt idx="22">
                  <c:v>2600.4080513672611</c:v>
                </c:pt>
                <c:pt idx="23">
                  <c:v>2187.1774715429315</c:v>
                </c:pt>
                <c:pt idx="24">
                  <c:v>1711.9744604287919</c:v>
                </c:pt>
                <c:pt idx="25">
                  <c:v>1201.5762545200391</c:v>
                </c:pt>
                <c:pt idx="26">
                  <c:v>751.3411383989893</c:v>
                </c:pt>
                <c:pt idx="27">
                  <c:v>364.98478633254848</c:v>
                </c:pt>
                <c:pt idx="28">
                  <c:v>101.07712173007322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1.1510623643981461</c:v>
                </c:pt>
                <c:pt idx="1">
                  <c:v>10.321118711308374</c:v>
                </c:pt>
                <c:pt idx="2">
                  <c:v>72.475821514466048</c:v>
                </c:pt>
                <c:pt idx="3">
                  <c:v>284.14259614984178</c:v>
                </c:pt>
                <c:pt idx="4">
                  <c:v>616.21968289731524</c:v>
                </c:pt>
                <c:pt idx="5">
                  <c:v>999.14128486093409</c:v>
                </c:pt>
                <c:pt idx="6">
                  <c:v>1386.5348998332961</c:v>
                </c:pt>
                <c:pt idx="7">
                  <c:v>1729.9113925309573</c:v>
                </c:pt>
                <c:pt idx="8">
                  <c:v>1982.6823327273125</c:v>
                </c:pt>
                <c:pt idx="9">
                  <c:v>2219.9486406421552</c:v>
                </c:pt>
                <c:pt idx="10">
                  <c:v>2435.5298574246799</c:v>
                </c:pt>
                <c:pt idx="11">
                  <c:v>2641.0712370329925</c:v>
                </c:pt>
                <c:pt idx="12">
                  <c:v>2791.8143314949903</c:v>
                </c:pt>
                <c:pt idx="13">
                  <c:v>2860.6417198674103</c:v>
                </c:pt>
                <c:pt idx="14">
                  <c:v>2910.6034943553709</c:v>
                </c:pt>
                <c:pt idx="15">
                  <c:v>2959.20558013153</c:v>
                </c:pt>
                <c:pt idx="16">
                  <c:v>2995.4565431552528</c:v>
                </c:pt>
                <c:pt idx="17">
                  <c:v>2983.5630586167686</c:v>
                </c:pt>
                <c:pt idx="18">
                  <c:v>2909.4433376773918</c:v>
                </c:pt>
                <c:pt idx="19">
                  <c:v>2840.9935779336815</c:v>
                </c:pt>
                <c:pt idx="20">
                  <c:v>2699.7020911907152</c:v>
                </c:pt>
                <c:pt idx="21">
                  <c:v>2500.0617547854308</c:v>
                </c:pt>
                <c:pt idx="22">
                  <c:v>2236.9339997980842</c:v>
                </c:pt>
                <c:pt idx="23">
                  <c:v>1869.3068548719687</c:v>
                </c:pt>
                <c:pt idx="24">
                  <c:v>1495.9100008378859</c:v>
                </c:pt>
                <c:pt idx="25">
                  <c:v>1063.703227331107</c:v>
                </c:pt>
                <c:pt idx="26">
                  <c:v>666.82120012457426</c:v>
                </c:pt>
                <c:pt idx="27">
                  <c:v>326.36390129751624</c:v>
                </c:pt>
                <c:pt idx="28">
                  <c:v>84.918347244586485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1.3157011469949582</c:v>
                </c:pt>
                <c:pt idx="1">
                  <c:v>2.5393174480431395</c:v>
                </c:pt>
                <c:pt idx="2">
                  <c:v>17.538533688697921</c:v>
                </c:pt>
                <c:pt idx="3">
                  <c:v>64.016151249636195</c:v>
                </c:pt>
                <c:pt idx="4">
                  <c:v>130.8131585898289</c:v>
                </c:pt>
                <c:pt idx="5">
                  <c:v>205.25828884103453</c:v>
                </c:pt>
                <c:pt idx="6">
                  <c:v>273.30682359566492</c:v>
                </c:pt>
                <c:pt idx="7">
                  <c:v>340.83086276985375</c:v>
                </c:pt>
                <c:pt idx="8">
                  <c:v>397.38154866721214</c:v>
                </c:pt>
                <c:pt idx="9">
                  <c:v>444.02923971405176</c:v>
                </c:pt>
                <c:pt idx="10">
                  <c:v>482.90631839688621</c:v>
                </c:pt>
                <c:pt idx="11">
                  <c:v>504.48470101414989</c:v>
                </c:pt>
                <c:pt idx="12">
                  <c:v>530.468235846516</c:v>
                </c:pt>
                <c:pt idx="13">
                  <c:v>534.32879465524786</c:v>
                </c:pt>
                <c:pt idx="14">
                  <c:v>523.72206036189311</c:v>
                </c:pt>
                <c:pt idx="15">
                  <c:v>539.05862542784826</c:v>
                </c:pt>
                <c:pt idx="16">
                  <c:v>543.35747630074763</c:v>
                </c:pt>
                <c:pt idx="17">
                  <c:v>554.94780288185234</c:v>
                </c:pt>
                <c:pt idx="18">
                  <c:v>544.84805995654131</c:v>
                </c:pt>
                <c:pt idx="19">
                  <c:v>537.72253880435926</c:v>
                </c:pt>
                <c:pt idx="20">
                  <c:v>527.14741336246573</c:v>
                </c:pt>
                <c:pt idx="21">
                  <c:v>508.43656949042798</c:v>
                </c:pt>
                <c:pt idx="22">
                  <c:v>471.36500393097236</c:v>
                </c:pt>
                <c:pt idx="23">
                  <c:v>415.18092604936129</c:v>
                </c:pt>
                <c:pt idx="24">
                  <c:v>326.73730361537935</c:v>
                </c:pt>
                <c:pt idx="25">
                  <c:v>224.41916204970278</c:v>
                </c:pt>
                <c:pt idx="26">
                  <c:v>123.88984569878612</c:v>
                </c:pt>
                <c:pt idx="27">
                  <c:v>43.96251707375324</c:v>
                </c:pt>
                <c:pt idx="28">
                  <c:v>7.5882822195598676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1.4309738879415119</c:v>
                </c:pt>
                <c:pt idx="1">
                  <c:v>2.1415497011930129</c:v>
                </c:pt>
                <c:pt idx="2">
                  <c:v>12.848012825959486</c:v>
                </c:pt>
                <c:pt idx="3">
                  <c:v>49.835105572958931</c:v>
                </c:pt>
                <c:pt idx="4">
                  <c:v>105.1934750117058</c:v>
                </c:pt>
                <c:pt idx="5">
                  <c:v>167.72431152474181</c:v>
                </c:pt>
                <c:pt idx="6">
                  <c:v>234.92500212822094</c:v>
                </c:pt>
                <c:pt idx="7">
                  <c:v>290.64186810323213</c:v>
                </c:pt>
                <c:pt idx="8">
                  <c:v>346.90266632577942</c:v>
                </c:pt>
                <c:pt idx="9">
                  <c:v>383.24417416470101</c:v>
                </c:pt>
                <c:pt idx="10">
                  <c:v>418.97996022940981</c:v>
                </c:pt>
                <c:pt idx="11">
                  <c:v>444.23218944127871</c:v>
                </c:pt>
                <c:pt idx="12">
                  <c:v>446.48708031654115</c:v>
                </c:pt>
                <c:pt idx="13">
                  <c:v>457.44402992793687</c:v>
                </c:pt>
                <c:pt idx="14">
                  <c:v>468.35375966902876</c:v>
                </c:pt>
                <c:pt idx="15">
                  <c:v>479.11759469488976</c:v>
                </c:pt>
                <c:pt idx="16">
                  <c:v>489.5923536988293</c:v>
                </c:pt>
                <c:pt idx="17">
                  <c:v>481.81653594994958</c:v>
                </c:pt>
                <c:pt idx="18">
                  <c:v>468.5065108227505</c:v>
                </c:pt>
                <c:pt idx="19">
                  <c:v>470.10698008325573</c:v>
                </c:pt>
                <c:pt idx="20">
                  <c:v>462.48504914199867</c:v>
                </c:pt>
                <c:pt idx="21">
                  <c:v>440.51809915779774</c:v>
                </c:pt>
                <c:pt idx="22">
                  <c:v>399.93684856425375</c:v>
                </c:pt>
                <c:pt idx="23">
                  <c:v>350.02510744196712</c:v>
                </c:pt>
                <c:pt idx="24">
                  <c:v>277.87985234473246</c:v>
                </c:pt>
                <c:pt idx="25">
                  <c:v>189.17285421637152</c:v>
                </c:pt>
                <c:pt idx="26">
                  <c:v>99.698881654297153</c:v>
                </c:pt>
                <c:pt idx="27">
                  <c:v>32.377276775959096</c:v>
                </c:pt>
                <c:pt idx="28">
                  <c:v>6.0938942093123947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7.0770782107874063E-3"/>
                  <c:y val="-0.31884326987111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1.0639317533099999</c:v>
                </c:pt>
                <c:pt idx="4">
                  <c:v>1.0770888622099999</c:v>
                </c:pt>
                <c:pt idx="5">
                  <c:v>1.0855246318699998</c:v>
                </c:pt>
                <c:pt idx="6">
                  <c:v>1.0808368188500002</c:v>
                </c:pt>
                <c:pt idx="7">
                  <c:v>1.0854302356200001</c:v>
                </c:pt>
                <c:pt idx="8">
                  <c:v>1.06491558479</c:v>
                </c:pt>
                <c:pt idx="9">
                  <c:v>1.0715133803999999</c:v>
                </c:pt>
                <c:pt idx="10">
                  <c:v>1.07369785204</c:v>
                </c:pt>
                <c:pt idx="11">
                  <c:v>1.0848043885500001</c:v>
                </c:pt>
                <c:pt idx="12">
                  <c:v>1.11009115131</c:v>
                </c:pt>
                <c:pt idx="13">
                  <c:v>1.1100456830200001</c:v>
                </c:pt>
                <c:pt idx="14">
                  <c:v>1.1069039107300001</c:v>
                </c:pt>
                <c:pt idx="15">
                  <c:v>1.1037859963799999</c:v>
                </c:pt>
                <c:pt idx="16">
                  <c:v>1.0996934551199999</c:v>
                </c:pt>
                <c:pt idx="17">
                  <c:v>1.10507061768</c:v>
                </c:pt>
                <c:pt idx="18">
                  <c:v>1.1067994911300001</c:v>
                </c:pt>
                <c:pt idx="19">
                  <c:v>1.09285689051</c:v>
                </c:pt>
                <c:pt idx="20">
                  <c:v>1.07530562337</c:v>
                </c:pt>
                <c:pt idx="21">
                  <c:v>1.0612502896200002</c:v>
                </c:pt>
                <c:pt idx="22">
                  <c:v>1.05405415733</c:v>
                </c:pt>
                <c:pt idx="23">
                  <c:v>1.0310709036999999</c:v>
                </c:pt>
                <c:pt idx="24">
                  <c:v>1.0349460179299999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1.94531384111943</c:v>
                </c:pt>
                <c:pt idx="1">
                  <c:v>6.4626075469385551</c:v>
                </c:pt>
                <c:pt idx="2">
                  <c:v>9.4861566792059229</c:v>
                </c:pt>
                <c:pt idx="3">
                  <c:v>8.2454293686030304</c:v>
                </c:pt>
                <c:pt idx="4">
                  <c:v>6.4611941293993631</c:v>
                </c:pt>
                <c:pt idx="5">
                  <c:v>5.7039542695106409</c:v>
                </c:pt>
                <c:pt idx="6">
                  <c:v>5.4943630984185958</c:v>
                </c:pt>
                <c:pt idx="7">
                  <c:v>5.0932763982622005</c:v>
                </c:pt>
                <c:pt idx="8">
                  <c:v>5.0665695846999217</c:v>
                </c:pt>
                <c:pt idx="9">
                  <c:v>5.0102078341582104</c:v>
                </c:pt>
                <c:pt idx="10">
                  <c:v>5.1334639883042774</c:v>
                </c:pt>
                <c:pt idx="11">
                  <c:v>5.1035872749679783</c:v>
                </c:pt>
                <c:pt idx="12">
                  <c:v>5.1153977301860536</c:v>
                </c:pt>
                <c:pt idx="13">
                  <c:v>5.1627416066605072</c:v>
                </c:pt>
                <c:pt idx="14">
                  <c:v>5.0384542493685078</c:v>
                </c:pt>
                <c:pt idx="15">
                  <c:v>5.0058897721164586</c:v>
                </c:pt>
                <c:pt idx="16">
                  <c:v>4.9936019250794921</c:v>
                </c:pt>
                <c:pt idx="17">
                  <c:v>5.0614020812432212</c:v>
                </c:pt>
                <c:pt idx="18">
                  <c:v>5.0973573243426484</c:v>
                </c:pt>
                <c:pt idx="19">
                  <c:v>5.0827995535973729</c:v>
                </c:pt>
                <c:pt idx="20">
                  <c:v>5.1974012532016944</c:v>
                </c:pt>
                <c:pt idx="21">
                  <c:v>5.351803944066611</c:v>
                </c:pt>
                <c:pt idx="22">
                  <c:v>5.6348651705348027</c:v>
                </c:pt>
                <c:pt idx="23">
                  <c:v>5.781903284328533</c:v>
                </c:pt>
                <c:pt idx="24">
                  <c:v>5.3093414212001075</c:v>
                </c:pt>
                <c:pt idx="25">
                  <c:v>5.0660401121918852</c:v>
                </c:pt>
                <c:pt idx="26">
                  <c:v>5.0212511838201435</c:v>
                </c:pt>
                <c:pt idx="27">
                  <c:v>4.8936705856230143</c:v>
                </c:pt>
                <c:pt idx="28">
                  <c:v>6.2113319467914261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2.1081500819435286</c:v>
                </c:pt>
                <c:pt idx="1">
                  <c:v>2.8097756663097475</c:v>
                </c:pt>
                <c:pt idx="2">
                  <c:v>11.837839827823361</c:v>
                </c:pt>
                <c:pt idx="3">
                  <c:v>8.575627379258016</c:v>
                </c:pt>
                <c:pt idx="4">
                  <c:v>7.1754232787340841</c:v>
                </c:pt>
                <c:pt idx="5">
                  <c:v>6.6412423323840182</c:v>
                </c:pt>
                <c:pt idx="6">
                  <c:v>5.3804304373623468</c:v>
                </c:pt>
                <c:pt idx="7">
                  <c:v>5.5456817414900534</c:v>
                </c:pt>
                <c:pt idx="8">
                  <c:v>5.0864227305143999</c:v>
                </c:pt>
                <c:pt idx="9">
                  <c:v>5.299012225195435</c:v>
                </c:pt>
                <c:pt idx="10">
                  <c:v>5.1991945194363254</c:v>
                </c:pt>
                <c:pt idx="11">
                  <c:v>4.9357093821374471</c:v>
                </c:pt>
                <c:pt idx="12">
                  <c:v>5.8400370766695238</c:v>
                </c:pt>
                <c:pt idx="13">
                  <c:v>5.4627227204671316</c:v>
                </c:pt>
                <c:pt idx="14">
                  <c:v>4.6883276410113162</c:v>
                </c:pt>
                <c:pt idx="15">
                  <c:v>4.7835418221652448</c:v>
                </c:pt>
                <c:pt idx="16">
                  <c:v>4.5765545145829227</c:v>
                </c:pt>
                <c:pt idx="17">
                  <c:v>5.1863022373977525</c:v>
                </c:pt>
                <c:pt idx="18">
                  <c:v>5.3729623108877513</c:v>
                </c:pt>
                <c:pt idx="19">
                  <c:v>5.0601846213147983</c:v>
                </c:pt>
                <c:pt idx="20">
                  <c:v>4.9985360873350073</c:v>
                </c:pt>
                <c:pt idx="21">
                  <c:v>5.2253935120654216</c:v>
                </c:pt>
                <c:pt idx="22">
                  <c:v>5.6554892913922341</c:v>
                </c:pt>
                <c:pt idx="23">
                  <c:v>5.8013252115290213</c:v>
                </c:pt>
                <c:pt idx="24">
                  <c:v>5.6034742603952488</c:v>
                </c:pt>
                <c:pt idx="25">
                  <c:v>5.804724041151669</c:v>
                </c:pt>
                <c:pt idx="26">
                  <c:v>7.1491876471115399</c:v>
                </c:pt>
                <c:pt idx="27">
                  <c:v>12.233250553884544</c:v>
                </c:pt>
                <c:pt idx="28">
                  <c:v>5.761175343059203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8.3469402599299993</c:v>
                </c:pt>
                <c:pt idx="3">
                  <c:v>8.3364251943699994</c:v>
                </c:pt>
                <c:pt idx="4">
                  <c:v>6.5079055513700004</c:v>
                </c:pt>
                <c:pt idx="5">
                  <c:v>6.1185923464199998</c:v>
                </c:pt>
                <c:pt idx="6">
                  <c:v>5.6196288681000004</c:v>
                </c:pt>
                <c:pt idx="7">
                  <c:v>5.1388074930999998</c:v>
                </c:pt>
                <c:pt idx="8">
                  <c:v>5.0857242976899997</c:v>
                </c:pt>
                <c:pt idx="9">
                  <c:v>5.0292633990900004</c:v>
                </c:pt>
                <c:pt idx="10">
                  <c:v>5.1525175898700004</c:v>
                </c:pt>
                <c:pt idx="11">
                  <c:v>5.1224197076299998</c:v>
                </c:pt>
                <c:pt idx="12">
                  <c:v>5.1278751355000001</c:v>
                </c:pt>
                <c:pt idx="13">
                  <c:v>5.1797932082499996</c:v>
                </c:pt>
                <c:pt idx="14">
                  <c:v>5.0434931930199998</c:v>
                </c:pt>
                <c:pt idx="15">
                  <c:v>5.0117930805000004</c:v>
                </c:pt>
                <c:pt idx="16">
                  <c:v>5.0030360969799998</c:v>
                </c:pt>
                <c:pt idx="17">
                  <c:v>5.0720950365100004</c:v>
                </c:pt>
                <c:pt idx="18">
                  <c:v>5.1152133941700004</c:v>
                </c:pt>
                <c:pt idx="19">
                  <c:v>5.0982093343499999</c:v>
                </c:pt>
                <c:pt idx="20">
                  <c:v>5.21873289931</c:v>
                </c:pt>
                <c:pt idx="21">
                  <c:v>5.3748629233400003</c:v>
                </c:pt>
                <c:pt idx="22">
                  <c:v>5.65504962323</c:v>
                </c:pt>
                <c:pt idx="23">
                  <c:v>5.8041561444600003</c:v>
                </c:pt>
                <c:pt idx="24">
                  <c:v>5.3382705816899998</c:v>
                </c:pt>
                <c:pt idx="25">
                  <c:v>5.1051053333300001</c:v>
                </c:pt>
                <c:pt idx="26">
                  <c:v>5.0386258220700002</c:v>
                </c:pt>
                <c:pt idx="27">
                  <c:v>4.9370589548200003</c:v>
                </c:pt>
                <c:pt idx="28">
                  <c:v>6.4506310668599998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26.668715047799999</c:v>
                </c:pt>
                <c:pt idx="3">
                  <c:v>8.9948762471899997</c:v>
                </c:pt>
                <c:pt idx="4">
                  <c:v>7.5900623944300003</c:v>
                </c:pt>
                <c:pt idx="5">
                  <c:v>7.0355302492799998</c:v>
                </c:pt>
                <c:pt idx="6">
                  <c:v>5.4789719104800003</c:v>
                </c:pt>
                <c:pt idx="7">
                  <c:v>5.7089521838200001</c:v>
                </c:pt>
                <c:pt idx="8">
                  <c:v>5.2157116450499998</c:v>
                </c:pt>
                <c:pt idx="9">
                  <c:v>5.3966585178799997</c:v>
                </c:pt>
                <c:pt idx="10">
                  <c:v>5.3196635994300001</c:v>
                </c:pt>
                <c:pt idx="11">
                  <c:v>5.0533118637200003</c:v>
                </c:pt>
                <c:pt idx="12">
                  <c:v>6.1158737402699996</c:v>
                </c:pt>
                <c:pt idx="13">
                  <c:v>5.6722186172700004</c:v>
                </c:pt>
                <c:pt idx="14">
                  <c:v>4.7648647901999999</c:v>
                </c:pt>
                <c:pt idx="15">
                  <c:v>4.8602121016600002</c:v>
                </c:pt>
                <c:pt idx="16">
                  <c:v>4.6883497799100002</c:v>
                </c:pt>
                <c:pt idx="17">
                  <c:v>5.3099492834199999</c:v>
                </c:pt>
                <c:pt idx="18">
                  <c:v>5.63245112288</c:v>
                </c:pt>
                <c:pt idx="19">
                  <c:v>5.11066662097</c:v>
                </c:pt>
                <c:pt idx="20">
                  <c:v>5.0500629789699998</c:v>
                </c:pt>
                <c:pt idx="21">
                  <c:v>5.2962307602800003</c:v>
                </c:pt>
                <c:pt idx="22">
                  <c:v>5.7394636378600001</c:v>
                </c:pt>
                <c:pt idx="23">
                  <c:v>5.9108122376800001</c:v>
                </c:pt>
                <c:pt idx="24">
                  <c:v>5.9760027023499998</c:v>
                </c:pt>
                <c:pt idx="25">
                  <c:v>5.9839219570199997</c:v>
                </c:pt>
                <c:pt idx="26">
                  <c:v>7.3682242679599996</c:v>
                </c:pt>
                <c:pt idx="27">
                  <c:v>38.552918881799997</c:v>
                </c:pt>
                <c:pt idx="28">
                  <c:v>9.9183028585800006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173</xdr:row>
      <xdr:rowOff>140154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173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H1" zoomScale="70" zoomScaleNormal="70" workbookViewId="0">
      <selection activeCell="AC14" sqref="AC14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  <c r="G5" t="s">
        <v>62</v>
      </c>
    </row>
    <row r="6" spans="2:51" x14ac:dyDescent="0.25">
      <c r="F6" t="s">
        <v>39</v>
      </c>
      <c r="G6" t="s">
        <v>63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3">
        <v>1E-3</v>
      </c>
      <c r="N8" s="22"/>
      <c r="O8" s="23">
        <f>100*SQRT(AVERAGE(O11:O39))/$AJ$8</f>
        <v>3.1180496723488353</v>
      </c>
      <c r="P8" s="23">
        <f>MAX(P11:P39) - MIN(P11:P39)</f>
        <v>44</v>
      </c>
      <c r="Q8" s="24"/>
      <c r="AE8" s="22"/>
      <c r="AF8" s="23">
        <f>100*SQRT(AVERAGE(AF11:AF39))/$AJ$8</f>
        <v>2.6837725386606177</v>
      </c>
      <c r="AG8" s="23">
        <f>MAX(AG11:AG39) - MIN(AG11:AG39)</f>
        <v>42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1724</v>
      </c>
      <c r="F11" s="11">
        <v>862</v>
      </c>
      <c r="G11" s="11">
        <v>0.86199999999999999</v>
      </c>
      <c r="H11" s="11">
        <v>0</v>
      </c>
      <c r="I11" s="11">
        <v>0</v>
      </c>
      <c r="J11" s="11">
        <v>0</v>
      </c>
      <c r="K11" s="11">
        <v>0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1724</v>
      </c>
      <c r="W11" s="11">
        <v>862</v>
      </c>
      <c r="X11" s="11">
        <v>0.86199999999999999</v>
      </c>
      <c r="Y11" s="11">
        <v>0</v>
      </c>
      <c r="Z11" s="11">
        <v>0</v>
      </c>
      <c r="AA11" s="11">
        <v>0</v>
      </c>
      <c r="AB11" s="11">
        <v>0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49</v>
      </c>
      <c r="F12" s="11">
        <v>24.5</v>
      </c>
      <c r="G12" s="11">
        <v>2.4500000000000001E-2</v>
      </c>
      <c r="H12" s="11">
        <v>0</v>
      </c>
      <c r="I12" s="11">
        <v>0</v>
      </c>
      <c r="J12" s="11">
        <v>0</v>
      </c>
      <c r="K12" s="11">
        <v>0</v>
      </c>
      <c r="L12" s="12" t="s">
        <v>60</v>
      </c>
      <c r="M12" t="e">
        <f t="shared" si="1"/>
        <v>#N/A</v>
      </c>
      <c r="N12" t="e">
        <f t="shared" ref="N12:N39" si="5">IF(L12="Y",K12*$J$8,#N/A)</f>
        <v>#N/A</v>
      </c>
      <c r="O12" t="str">
        <f t="shared" ref="O12:O39" si="6">IF(L12="Y",(M12-$AJ12)^2,"")</f>
        <v/>
      </c>
      <c r="P12" t="str">
        <f t="shared" ref="P12:P39" si="7">IF(L12="Y",$C12,"")</f>
        <v/>
      </c>
      <c r="Q12" s="7" t="s">
        <v>36</v>
      </c>
      <c r="T12" s="1"/>
      <c r="U12" s="11">
        <v>2</v>
      </c>
      <c r="V12" s="11">
        <v>49</v>
      </c>
      <c r="W12" s="11">
        <v>24.5</v>
      </c>
      <c r="X12" s="11">
        <v>2.4500000000000001E-2</v>
      </c>
      <c r="Y12" s="11">
        <v>0</v>
      </c>
      <c r="Z12" s="11">
        <v>858.06451416000004</v>
      </c>
      <c r="AA12" s="11">
        <v>17.5115206971</v>
      </c>
      <c r="AB12" s="11">
        <v>122.58064487999999</v>
      </c>
      <c r="AC12" s="12" t="s">
        <v>60</v>
      </c>
      <c r="AD12" t="e">
        <f t="shared" ref="AD12:AD39" si="8">IF(AC12="Y",AA12*$J$8,#N/A)</f>
        <v>#N/A</v>
      </c>
      <c r="AE12" t="e">
        <f t="shared" ref="AE12:AE39" si="9">IF(AC12="Y",AB12*$J$8,#N/A)</f>
        <v>#N/A</v>
      </c>
      <c r="AF12" t="str">
        <f t="shared" ref="AF12:AF39" si="10">IF(AC12="Y",(AD12-$AJ12)^2,"")</f>
        <v/>
      </c>
      <c r="AG12" t="str">
        <f t="shared" ref="AG12:AG39" si="11">IF(AC12="Y",$C12,"")</f>
        <v/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970.19470214800003</v>
      </c>
      <c r="I13" s="11">
        <v>1105.5743408200001</v>
      </c>
      <c r="J13" s="11">
        <v>1032.9100647</v>
      </c>
      <c r="K13" s="11">
        <v>32.513823780099997</v>
      </c>
      <c r="L13" s="12" t="s">
        <v>36</v>
      </c>
      <c r="M13">
        <f t="shared" si="1"/>
        <v>1.0329100647</v>
      </c>
      <c r="N13">
        <f t="shared" si="5"/>
        <v>3.2513823780099996E-2</v>
      </c>
      <c r="O13">
        <f t="shared" si="6"/>
        <v>4.5010594185581959E-3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955.71069335899995</v>
      </c>
      <c r="Z13" s="11">
        <v>1146.9188232399999</v>
      </c>
      <c r="AA13" s="11">
        <v>1056.5418713399999</v>
      </c>
      <c r="AB13" s="11">
        <v>42.279869830999999</v>
      </c>
      <c r="AC13" s="12" t="s">
        <v>60</v>
      </c>
      <c r="AD13" t="e">
        <f t="shared" si="8"/>
        <v>#N/A</v>
      </c>
      <c r="AE13" t="e">
        <f t="shared" si="9"/>
        <v>#N/A</v>
      </c>
      <c r="AF13" t="str">
        <f t="shared" si="10"/>
        <v/>
      </c>
      <c r="AG13" t="str">
        <f t="shared" si="11"/>
        <v/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52</v>
      </c>
      <c r="F14" s="11">
        <v>26</v>
      </c>
      <c r="G14" s="11">
        <v>2.5999999999999999E-2</v>
      </c>
      <c r="H14" s="11">
        <v>1022.9025878899999</v>
      </c>
      <c r="I14" s="11">
        <v>1092.3253173799999</v>
      </c>
      <c r="J14" s="11">
        <v>1060.63925875</v>
      </c>
      <c r="K14" s="11">
        <v>18.265413633200001</v>
      </c>
      <c r="L14" s="12" t="s">
        <v>36</v>
      </c>
      <c r="M14">
        <f t="shared" si="1"/>
        <v>1.06063925875</v>
      </c>
      <c r="N14">
        <f t="shared" si="5"/>
        <v>1.8265413633200001E-2</v>
      </c>
      <c r="O14">
        <f t="shared" si="6"/>
        <v>1.5492679517494601E-3</v>
      </c>
      <c r="P14">
        <f t="shared" si="7"/>
        <v>-22</v>
      </c>
      <c r="Q14" s="7" t="s">
        <v>36</v>
      </c>
      <c r="T14" s="1"/>
      <c r="U14" s="11">
        <v>4</v>
      </c>
      <c r="V14" s="11">
        <v>52</v>
      </c>
      <c r="W14" s="11">
        <v>26</v>
      </c>
      <c r="X14" s="11">
        <v>2.5999999999999999E-2</v>
      </c>
      <c r="Y14" s="11">
        <v>1032.6094970700001</v>
      </c>
      <c r="Z14" s="11">
        <v>1110.1048584</v>
      </c>
      <c r="AA14" s="11">
        <v>1063.93175331</v>
      </c>
      <c r="AB14" s="11">
        <v>18.802307016299999</v>
      </c>
      <c r="AC14" s="12" t="s">
        <v>36</v>
      </c>
      <c r="AD14">
        <f t="shared" si="8"/>
        <v>1.0639317533099999</v>
      </c>
      <c r="AE14">
        <f t="shared" si="9"/>
        <v>1.88023070163E-2</v>
      </c>
      <c r="AF14">
        <f t="shared" si="10"/>
        <v>1.3009184192907099E-3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1023.96838379</v>
      </c>
      <c r="I15" s="11">
        <v>1096.96276855</v>
      </c>
      <c r="J15" s="11">
        <v>1066.0318728100001</v>
      </c>
      <c r="K15" s="11">
        <v>17.506900335000001</v>
      </c>
      <c r="L15" s="12" t="s">
        <v>36</v>
      </c>
      <c r="M15">
        <f t="shared" si="1"/>
        <v>1.0660318728100002</v>
      </c>
      <c r="N15">
        <f t="shared" si="5"/>
        <v>1.7506900335000002E-2</v>
      </c>
      <c r="O15">
        <f t="shared" si="6"/>
        <v>1.1538336647960081E-3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1029.2419433600001</v>
      </c>
      <c r="Z15" s="11">
        <v>1130.69299316</v>
      </c>
      <c r="AA15" s="11">
        <v>1077.0888622099999</v>
      </c>
      <c r="AB15" s="11">
        <v>22.508950708499999</v>
      </c>
      <c r="AC15" s="12" t="s">
        <v>36</v>
      </c>
      <c r="AD15">
        <f t="shared" si="8"/>
        <v>1.0770888622099999</v>
      </c>
      <c r="AE15">
        <f t="shared" si="9"/>
        <v>2.2508950708499998E-2</v>
      </c>
      <c r="AF15">
        <f t="shared" si="10"/>
        <v>5.2492023483237534E-4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51</v>
      </c>
      <c r="F16" s="11">
        <v>25.5</v>
      </c>
      <c r="G16" s="11">
        <v>2.5499999999999998E-2</v>
      </c>
      <c r="H16" s="11">
        <v>1019.9534301800001</v>
      </c>
      <c r="I16" s="11">
        <v>1151.2888183600001</v>
      </c>
      <c r="J16" s="11">
        <v>1067.85380764</v>
      </c>
      <c r="K16" s="11">
        <v>28.696705853099999</v>
      </c>
      <c r="L16" s="12" t="s">
        <v>36</v>
      </c>
      <c r="M16">
        <f t="shared" si="1"/>
        <v>1.0678538076399999</v>
      </c>
      <c r="N16">
        <f t="shared" si="5"/>
        <v>2.86967058531E-2</v>
      </c>
      <c r="O16">
        <f t="shared" si="6"/>
        <v>1.0333776832461327E-3</v>
      </c>
      <c r="P16">
        <f t="shared" si="7"/>
        <v>-18</v>
      </c>
      <c r="Q16" s="7" t="s">
        <v>36</v>
      </c>
      <c r="T16" s="1"/>
      <c r="U16" s="11">
        <v>6</v>
      </c>
      <c r="V16" s="11">
        <v>51</v>
      </c>
      <c r="W16" s="11">
        <v>25.5</v>
      </c>
      <c r="X16" s="11">
        <v>2.5499999999999998E-2</v>
      </c>
      <c r="Y16" s="11">
        <v>1036.3416748</v>
      </c>
      <c r="Z16" s="11">
        <v>1125.8328857399999</v>
      </c>
      <c r="AA16" s="11">
        <v>1085.5246318699999</v>
      </c>
      <c r="AB16" s="11">
        <v>22.644904265699999</v>
      </c>
      <c r="AC16" s="12" t="s">
        <v>36</v>
      </c>
      <c r="AD16">
        <f t="shared" si="8"/>
        <v>1.0855246318699998</v>
      </c>
      <c r="AE16">
        <f t="shared" si="9"/>
        <v>2.2644904265700001E-2</v>
      </c>
      <c r="AF16">
        <f t="shared" si="10"/>
        <v>2.0953628249902772E-4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1032.1260986299999</v>
      </c>
      <c r="I17" s="11">
        <v>1121.5200195299999</v>
      </c>
      <c r="J17" s="11">
        <v>1083.77728516</v>
      </c>
      <c r="K17" s="11">
        <v>20.4789590709</v>
      </c>
      <c r="L17" s="12" t="s">
        <v>36</v>
      </c>
      <c r="M17">
        <f t="shared" si="1"/>
        <v>1.08377728516</v>
      </c>
      <c r="N17">
        <f t="shared" si="5"/>
        <v>2.0478959070899999E-2</v>
      </c>
      <c r="O17">
        <f t="shared" si="6"/>
        <v>2.6317647677995753E-4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1054.47888184</v>
      </c>
      <c r="Z17" s="11">
        <v>1115.0201416</v>
      </c>
      <c r="AA17" s="11">
        <v>1080.8368188500001</v>
      </c>
      <c r="AB17" s="11">
        <v>14.8155326101</v>
      </c>
      <c r="AC17" s="12" t="s">
        <v>36</v>
      </c>
      <c r="AD17">
        <f t="shared" si="8"/>
        <v>1.0808368188500002</v>
      </c>
      <c r="AE17">
        <f t="shared" si="9"/>
        <v>1.4815532610100001E-2</v>
      </c>
      <c r="AF17">
        <f t="shared" si="10"/>
        <v>3.6722751178771266E-4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51</v>
      </c>
      <c r="F18" s="11">
        <v>25.5</v>
      </c>
      <c r="G18" s="11">
        <v>2.5499999999999998E-2</v>
      </c>
      <c r="H18" s="11">
        <v>1040.3767089800001</v>
      </c>
      <c r="I18" s="11">
        <v>1109.1184082</v>
      </c>
      <c r="J18" s="11">
        <v>1073.72214164</v>
      </c>
      <c r="K18" s="11">
        <v>16.563110114699999</v>
      </c>
      <c r="L18" s="12" t="s">
        <v>36</v>
      </c>
      <c r="M18">
        <f t="shared" si="1"/>
        <v>1.07372214164</v>
      </c>
      <c r="N18">
        <f t="shared" si="5"/>
        <v>1.6563110114699998E-2</v>
      </c>
      <c r="O18">
        <f t="shared" si="6"/>
        <v>6.9052583998822567E-4</v>
      </c>
      <c r="P18">
        <f t="shared" si="7"/>
        <v>-14</v>
      </c>
      <c r="Q18" s="7" t="s">
        <v>36</v>
      </c>
      <c r="T18" s="1"/>
      <c r="U18" s="11">
        <v>8</v>
      </c>
      <c r="V18" s="11">
        <v>51</v>
      </c>
      <c r="W18" s="11">
        <v>25.5</v>
      </c>
      <c r="X18" s="11">
        <v>2.5499999999999998E-2</v>
      </c>
      <c r="Y18" s="11">
        <v>1046.5130615200001</v>
      </c>
      <c r="Z18" s="11">
        <v>1135.8060302700001</v>
      </c>
      <c r="AA18" s="11">
        <v>1085.4302356200001</v>
      </c>
      <c r="AB18" s="11">
        <v>22.3062149973</v>
      </c>
      <c r="AC18" s="12" t="s">
        <v>36</v>
      </c>
      <c r="AD18">
        <f t="shared" si="8"/>
        <v>1.0854302356200001</v>
      </c>
      <c r="AE18">
        <f t="shared" si="9"/>
        <v>2.2306214997300001E-2</v>
      </c>
      <c r="AF18">
        <f t="shared" si="10"/>
        <v>2.1227803408871727E-4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51</v>
      </c>
      <c r="F19" s="11">
        <v>25.5</v>
      </c>
      <c r="G19" s="11">
        <v>2.5499999999999998E-2</v>
      </c>
      <c r="H19" s="11">
        <v>1019.9143676800001</v>
      </c>
      <c r="I19" s="11">
        <v>1095.66223145</v>
      </c>
      <c r="J19" s="11">
        <v>1064.3378535300001</v>
      </c>
      <c r="K19" s="11">
        <v>14.8383860824</v>
      </c>
      <c r="L19" s="12" t="s">
        <v>36</v>
      </c>
      <c r="M19">
        <f t="shared" si="1"/>
        <v>1.0643378535300001</v>
      </c>
      <c r="N19">
        <f t="shared" si="5"/>
        <v>1.48383860824E-2</v>
      </c>
      <c r="O19">
        <f t="shared" si="6"/>
        <v>1.2717886908477326E-3</v>
      </c>
      <c r="P19">
        <f t="shared" si="7"/>
        <v>-12</v>
      </c>
      <c r="Q19" s="7" t="s">
        <v>36</v>
      </c>
      <c r="T19" s="1"/>
      <c r="U19" s="11">
        <v>9</v>
      </c>
      <c r="V19" s="11">
        <v>51</v>
      </c>
      <c r="W19" s="11">
        <v>25.5</v>
      </c>
      <c r="X19" s="11">
        <v>2.5499999999999998E-2</v>
      </c>
      <c r="Y19" s="11">
        <v>1036.1041259799999</v>
      </c>
      <c r="Z19" s="11">
        <v>1108.8758544899999</v>
      </c>
      <c r="AA19" s="11">
        <v>1064.9155847899999</v>
      </c>
      <c r="AB19" s="11">
        <v>14.107038125800001</v>
      </c>
      <c r="AC19" s="12" t="s">
        <v>36</v>
      </c>
      <c r="AD19">
        <f t="shared" si="8"/>
        <v>1.06491558479</v>
      </c>
      <c r="AE19">
        <f t="shared" si="9"/>
        <v>1.4107038125800001E-2</v>
      </c>
      <c r="AF19">
        <f t="shared" si="10"/>
        <v>1.230916190627683E-3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1030.2795410199999</v>
      </c>
      <c r="I20" s="11">
        <v>1096.4793701200001</v>
      </c>
      <c r="J20" s="11">
        <v>1063.7426259599999</v>
      </c>
      <c r="K20" s="11">
        <v>14.807017058</v>
      </c>
      <c r="L20" s="12" t="s">
        <v>36</v>
      </c>
      <c r="M20">
        <f t="shared" si="1"/>
        <v>1.06374262596</v>
      </c>
      <c r="N20">
        <f t="shared" si="5"/>
        <v>1.4807017057999999E-2</v>
      </c>
      <c r="O20">
        <f t="shared" si="6"/>
        <v>1.3145971722764709E-3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1029.78417969</v>
      </c>
      <c r="Z20" s="11">
        <v>1104.1192627</v>
      </c>
      <c r="AA20" s="11">
        <v>1071.5133804</v>
      </c>
      <c r="AB20" s="11">
        <v>16.3548688562</v>
      </c>
      <c r="AC20" s="12" t="s">
        <v>36</v>
      </c>
      <c r="AD20">
        <f t="shared" si="8"/>
        <v>1.0715133803999999</v>
      </c>
      <c r="AE20">
        <f t="shared" si="9"/>
        <v>1.6354868856200001E-2</v>
      </c>
      <c r="AF20">
        <f t="shared" si="10"/>
        <v>8.1148749623511599E-4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51</v>
      </c>
      <c r="F21" s="11">
        <v>25.5</v>
      </c>
      <c r="G21" s="11">
        <v>2.5499999999999998E-2</v>
      </c>
      <c r="H21" s="11">
        <v>1033.5744628899999</v>
      </c>
      <c r="I21" s="11">
        <v>1122.6407470700001</v>
      </c>
      <c r="J21" s="11">
        <v>1071.7128092400001</v>
      </c>
      <c r="K21" s="11">
        <v>21.509330989599999</v>
      </c>
      <c r="L21" s="12" t="s">
        <v>36</v>
      </c>
      <c r="M21">
        <f t="shared" si="1"/>
        <v>1.0717128092400001</v>
      </c>
      <c r="N21">
        <f t="shared" si="5"/>
        <v>2.1509330989599999E-2</v>
      </c>
      <c r="O21">
        <f t="shared" si="6"/>
        <v>8.0016516109262766E-4</v>
      </c>
      <c r="P21">
        <f t="shared" si="7"/>
        <v>-8</v>
      </c>
      <c r="Q21" s="7" t="s">
        <v>36</v>
      </c>
      <c r="T21" s="1"/>
      <c r="U21" s="11">
        <v>11</v>
      </c>
      <c r="V21" s="11">
        <v>51</v>
      </c>
      <c r="W21" s="11">
        <v>25.5</v>
      </c>
      <c r="X21" s="11">
        <v>2.5499999999999998E-2</v>
      </c>
      <c r="Y21" s="11">
        <v>1019.3457031200001</v>
      </c>
      <c r="Z21" s="11">
        <v>1114.3721923799999</v>
      </c>
      <c r="AA21" s="11">
        <v>1073.69785204</v>
      </c>
      <c r="AB21" s="11">
        <v>24.2381551171</v>
      </c>
      <c r="AC21" s="12" t="s">
        <v>36</v>
      </c>
      <c r="AD21">
        <f t="shared" si="8"/>
        <v>1.07369785204</v>
      </c>
      <c r="AE21">
        <f t="shared" si="9"/>
        <v>2.4238155117100001E-2</v>
      </c>
      <c r="AF21">
        <f t="shared" si="10"/>
        <v>6.9180298730973618E-4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49</v>
      </c>
      <c r="F22" s="11">
        <v>24.5</v>
      </c>
      <c r="G22" s="11">
        <v>2.4500000000000001E-2</v>
      </c>
      <c r="H22" s="11">
        <v>1068.6074218799999</v>
      </c>
      <c r="I22" s="11">
        <v>1121.57775879</v>
      </c>
      <c r="J22" s="11">
        <v>1089.45387486</v>
      </c>
      <c r="K22" s="11">
        <v>13.045886545</v>
      </c>
      <c r="L22" s="12" t="s">
        <v>36</v>
      </c>
      <c r="M22">
        <f t="shared" si="1"/>
        <v>1.08945387486</v>
      </c>
      <c r="N22">
        <f t="shared" si="5"/>
        <v>1.3045886545E-2</v>
      </c>
      <c r="O22">
        <f t="shared" si="6"/>
        <v>1.1122075546854181E-4</v>
      </c>
      <c r="P22">
        <f t="shared" si="7"/>
        <v>-6</v>
      </c>
      <c r="Q22" s="7" t="s">
        <v>36</v>
      </c>
      <c r="T22" s="1"/>
      <c r="U22" s="11">
        <v>12</v>
      </c>
      <c r="V22" s="11">
        <v>49</v>
      </c>
      <c r="W22" s="11">
        <v>24.5</v>
      </c>
      <c r="X22" s="11">
        <v>2.4500000000000001E-2</v>
      </c>
      <c r="Y22" s="11">
        <v>1046.7850341799999</v>
      </c>
      <c r="Z22" s="11">
        <v>1118.2279052700001</v>
      </c>
      <c r="AA22" s="11">
        <v>1084.8043885500001</v>
      </c>
      <c r="AB22" s="11">
        <v>16.975721464300001</v>
      </c>
      <c r="AC22" s="12" t="s">
        <v>36</v>
      </c>
      <c r="AD22">
        <f t="shared" si="8"/>
        <v>1.0848043885500001</v>
      </c>
      <c r="AE22">
        <f t="shared" si="9"/>
        <v>1.69757214643E-2</v>
      </c>
      <c r="AF22">
        <f t="shared" si="10"/>
        <v>2.3090660733937217E-4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1053.5432128899999</v>
      </c>
      <c r="I23" s="11">
        <v>1129.7225341799999</v>
      </c>
      <c r="J23" s="11">
        <v>1092.69908259</v>
      </c>
      <c r="K23" s="11">
        <v>17.186350720099998</v>
      </c>
      <c r="L23" s="12" t="s">
        <v>36</v>
      </c>
      <c r="M23">
        <f t="shared" si="1"/>
        <v>1.09269908259</v>
      </c>
      <c r="N23">
        <f t="shared" si="5"/>
        <v>1.71863507201E-2</v>
      </c>
      <c r="O23">
        <f t="shared" si="6"/>
        <v>5.3303395027641865E-5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1064.74816895</v>
      </c>
      <c r="Z23" s="11">
        <v>1160.7150878899999</v>
      </c>
      <c r="AA23" s="11">
        <v>1110.09115131</v>
      </c>
      <c r="AB23" s="11">
        <v>18.529438272099998</v>
      </c>
      <c r="AC23" s="12" t="s">
        <v>36</v>
      </c>
      <c r="AD23">
        <f t="shared" si="8"/>
        <v>1.11009115131</v>
      </c>
      <c r="AE23">
        <f t="shared" si="9"/>
        <v>1.8529438272099998E-2</v>
      </c>
      <c r="AF23">
        <f t="shared" si="10"/>
        <v>1.018313347613134E-4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51</v>
      </c>
      <c r="F24" s="11">
        <v>25.5</v>
      </c>
      <c r="G24" s="11">
        <v>2.5499999999999998E-2</v>
      </c>
      <c r="H24" s="11">
        <v>1071.9869384799999</v>
      </c>
      <c r="I24" s="11">
        <v>1126.6627197299999</v>
      </c>
      <c r="J24" s="11">
        <v>1102.28931143</v>
      </c>
      <c r="K24" s="11">
        <v>14.2796414705</v>
      </c>
      <c r="L24" s="12" t="s">
        <v>36</v>
      </c>
      <c r="M24">
        <f t="shared" si="1"/>
        <v>1.1022893114300001</v>
      </c>
      <c r="N24">
        <f t="shared" si="5"/>
        <v>1.4279641470499999E-2</v>
      </c>
      <c r="O24">
        <f t="shared" si="6"/>
        <v>5.2409468235286275E-6</v>
      </c>
      <c r="P24">
        <f t="shared" si="7"/>
        <v>-2</v>
      </c>
      <c r="Q24" s="7" t="s">
        <v>36</v>
      </c>
      <c r="T24" s="1"/>
      <c r="U24" s="11">
        <v>14</v>
      </c>
      <c r="V24" s="11">
        <v>51</v>
      </c>
      <c r="W24" s="11">
        <v>25.5</v>
      </c>
      <c r="X24" s="11">
        <v>2.5499999999999998E-2</v>
      </c>
      <c r="Y24" s="11">
        <v>1061.0175781200001</v>
      </c>
      <c r="Z24" s="11">
        <v>1146.56738281</v>
      </c>
      <c r="AA24" s="11">
        <v>1110.0456830200001</v>
      </c>
      <c r="AB24" s="11">
        <v>19.933065095700002</v>
      </c>
      <c r="AC24" s="12" t="s">
        <v>36</v>
      </c>
      <c r="AD24">
        <f t="shared" si="8"/>
        <v>1.1100456830200001</v>
      </c>
      <c r="AE24">
        <f t="shared" si="9"/>
        <v>1.9933065095700003E-2</v>
      </c>
      <c r="AF24">
        <f t="shared" si="10"/>
        <v>1.0091574733831579E-4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49</v>
      </c>
      <c r="F25" s="11">
        <v>24.5</v>
      </c>
      <c r="G25" s="11">
        <v>2.4500000000000001E-2</v>
      </c>
      <c r="H25" s="11">
        <v>1088.0260009799999</v>
      </c>
      <c r="I25" s="11">
        <v>1136.1795654299999</v>
      </c>
      <c r="J25" s="11">
        <v>1117.43838439</v>
      </c>
      <c r="K25" s="11">
        <v>10.797189724700001</v>
      </c>
      <c r="L25" s="12" t="s">
        <v>36</v>
      </c>
      <c r="M25">
        <f t="shared" si="1"/>
        <v>1.11743838439</v>
      </c>
      <c r="N25">
        <f t="shared" si="5"/>
        <v>1.0797189724700002E-2</v>
      </c>
      <c r="O25">
        <f t="shared" si="6"/>
        <v>3.04097250133392E-4</v>
      </c>
      <c r="P25">
        <f t="shared" si="7"/>
        <v>0</v>
      </c>
      <c r="Q25" s="7" t="s">
        <v>36</v>
      </c>
      <c r="T25" s="1"/>
      <c r="U25" s="11">
        <v>15</v>
      </c>
      <c r="V25" s="11">
        <v>49</v>
      </c>
      <c r="W25" s="11">
        <v>24.5</v>
      </c>
      <c r="X25" s="11">
        <v>2.4500000000000001E-2</v>
      </c>
      <c r="Y25" s="11">
        <v>1071.4478759799999</v>
      </c>
      <c r="Z25" s="11">
        <v>1140.97888184</v>
      </c>
      <c r="AA25" s="11">
        <v>1106.90391073</v>
      </c>
      <c r="AB25" s="11">
        <v>16.9849451107</v>
      </c>
      <c r="AC25" s="12" t="s">
        <v>36</v>
      </c>
      <c r="AD25">
        <f t="shared" si="8"/>
        <v>1.1069039107300001</v>
      </c>
      <c r="AE25">
        <f t="shared" si="9"/>
        <v>1.6984945110699999E-2</v>
      </c>
      <c r="AF25">
        <f t="shared" si="10"/>
        <v>4.7663983367808617E-5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51</v>
      </c>
      <c r="F26" s="11">
        <v>25.5</v>
      </c>
      <c r="G26" s="11">
        <v>2.5499999999999998E-2</v>
      </c>
      <c r="H26" s="11">
        <v>1069.70544434</v>
      </c>
      <c r="I26" s="11">
        <v>1142.22753906</v>
      </c>
      <c r="J26" s="11">
        <v>1110.4905910099999</v>
      </c>
      <c r="K26" s="11">
        <v>17.707785149599999</v>
      </c>
      <c r="L26" s="12" t="s">
        <v>36</v>
      </c>
      <c r="M26">
        <f t="shared" si="1"/>
        <v>1.1104905910099998</v>
      </c>
      <c r="N26">
        <f t="shared" si="5"/>
        <v>1.7707785149599999E-2</v>
      </c>
      <c r="O26">
        <f t="shared" si="6"/>
        <v>1.1005249973908687E-4</v>
      </c>
      <c r="P26">
        <f t="shared" si="7"/>
        <v>2</v>
      </c>
      <c r="Q26" s="7" t="s">
        <v>36</v>
      </c>
      <c r="T26" s="1"/>
      <c r="U26" s="11">
        <v>16</v>
      </c>
      <c r="V26" s="11">
        <v>51</v>
      </c>
      <c r="W26" s="11">
        <v>25.5</v>
      </c>
      <c r="X26" s="11">
        <v>2.5499999999999998E-2</v>
      </c>
      <c r="Y26" s="11">
        <v>1079.2202148399999</v>
      </c>
      <c r="Z26" s="11">
        <v>1129.6450195299999</v>
      </c>
      <c r="AA26" s="11">
        <v>1103.7859963799999</v>
      </c>
      <c r="AB26" s="11">
        <v>13.256140758100001</v>
      </c>
      <c r="AC26" s="12" t="s">
        <v>36</v>
      </c>
      <c r="AD26">
        <f t="shared" si="8"/>
        <v>1.1037859963799999</v>
      </c>
      <c r="AE26">
        <f t="shared" si="9"/>
        <v>1.3256140758100001E-2</v>
      </c>
      <c r="AF26">
        <f t="shared" si="10"/>
        <v>1.4333768589371345E-5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51</v>
      </c>
      <c r="F27" s="11">
        <v>25.5</v>
      </c>
      <c r="G27" s="11">
        <v>2.5499999999999998E-2</v>
      </c>
      <c r="H27" s="11">
        <v>1085.8276367200001</v>
      </c>
      <c r="I27" s="11">
        <v>1137.0004882799999</v>
      </c>
      <c r="J27" s="11">
        <v>1112.22586598</v>
      </c>
      <c r="K27" s="11">
        <v>10.5055197956</v>
      </c>
      <c r="L27" s="12" t="s">
        <v>36</v>
      </c>
      <c r="M27">
        <f t="shared" si="1"/>
        <v>1.11222586598</v>
      </c>
      <c r="N27">
        <f t="shared" si="5"/>
        <v>1.05055197956E-2</v>
      </c>
      <c r="O27">
        <f t="shared" si="6"/>
        <v>1.4947179896091797E-4</v>
      </c>
      <c r="P27">
        <f t="shared" si="7"/>
        <v>4</v>
      </c>
      <c r="Q27" s="7" t="s">
        <v>36</v>
      </c>
      <c r="T27" s="1"/>
      <c r="U27" s="11">
        <v>17</v>
      </c>
      <c r="V27" s="11">
        <v>51</v>
      </c>
      <c r="W27" s="11">
        <v>25.5</v>
      </c>
      <c r="X27" s="11">
        <v>2.5499999999999998E-2</v>
      </c>
      <c r="Y27" s="11">
        <v>1054.2050781200001</v>
      </c>
      <c r="Z27" s="11">
        <v>1149.11035156</v>
      </c>
      <c r="AA27" s="11">
        <v>1099.69345512</v>
      </c>
      <c r="AB27" s="11">
        <v>26.264733795000001</v>
      </c>
      <c r="AC27" s="12" t="s">
        <v>36</v>
      </c>
      <c r="AD27">
        <f t="shared" si="8"/>
        <v>1.0996934551199999</v>
      </c>
      <c r="AE27">
        <f t="shared" si="9"/>
        <v>2.6264733795000002E-2</v>
      </c>
      <c r="AF27">
        <f t="shared" si="10"/>
        <v>9.3969763454305143E-8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1061.0949707</v>
      </c>
      <c r="I28" s="11">
        <v>1142.0578613299999</v>
      </c>
      <c r="J28" s="11">
        <v>1101.8546635600001</v>
      </c>
      <c r="K28" s="11">
        <v>20.231191511199999</v>
      </c>
      <c r="L28" s="12" t="s">
        <v>36</v>
      </c>
      <c r="M28">
        <f t="shared" si="1"/>
        <v>1.1018546635600002</v>
      </c>
      <c r="N28">
        <f t="shared" si="5"/>
        <v>2.0231191511199998E-2</v>
      </c>
      <c r="O28">
        <f t="shared" si="6"/>
        <v>3.4397769207921721E-6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1076.0321044899999</v>
      </c>
      <c r="Z28" s="11">
        <v>1128.53747559</v>
      </c>
      <c r="AA28" s="11">
        <v>1105.0706176799999</v>
      </c>
      <c r="AB28" s="11">
        <v>12.7437881472</v>
      </c>
      <c r="AC28" s="12" t="s">
        <v>36</v>
      </c>
      <c r="AD28">
        <f t="shared" si="8"/>
        <v>1.10507061768</v>
      </c>
      <c r="AE28">
        <f t="shared" si="9"/>
        <v>1.2743788147200001E-2</v>
      </c>
      <c r="AF28">
        <f t="shared" si="10"/>
        <v>2.5711163656728023E-5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51</v>
      </c>
      <c r="F29" s="11">
        <v>25.5</v>
      </c>
      <c r="G29" s="11">
        <v>2.5499999999999998E-2</v>
      </c>
      <c r="H29" s="11">
        <v>1076.9809570299999</v>
      </c>
      <c r="I29" s="11">
        <v>1138.5278320299999</v>
      </c>
      <c r="J29" s="11">
        <v>1099.3218587199999</v>
      </c>
      <c r="K29" s="11">
        <v>15.787347286999999</v>
      </c>
      <c r="L29" s="12" t="s">
        <v>36</v>
      </c>
      <c r="M29">
        <f t="shared" si="1"/>
        <v>1.09932185872</v>
      </c>
      <c r="N29">
        <f t="shared" si="5"/>
        <v>1.5787347287E-2</v>
      </c>
      <c r="O29">
        <f t="shared" si="6"/>
        <v>4.5987559564017355E-7</v>
      </c>
      <c r="P29">
        <f t="shared" si="7"/>
        <v>8</v>
      </c>
      <c r="Q29" s="7" t="s">
        <v>36</v>
      </c>
      <c r="T29" s="1"/>
      <c r="U29" s="11">
        <v>19</v>
      </c>
      <c r="V29" s="11">
        <v>51</v>
      </c>
      <c r="W29" s="11">
        <v>25.5</v>
      </c>
      <c r="X29" s="11">
        <v>2.5499999999999998E-2</v>
      </c>
      <c r="Y29" s="11">
        <v>1052.1317138700001</v>
      </c>
      <c r="Z29" s="11">
        <v>1162.89611816</v>
      </c>
      <c r="AA29" s="11">
        <v>1106.79949113</v>
      </c>
      <c r="AB29" s="11">
        <v>20.375944812</v>
      </c>
      <c r="AC29" s="12" t="s">
        <v>36</v>
      </c>
      <c r="AD29">
        <f t="shared" si="8"/>
        <v>1.1067994911300001</v>
      </c>
      <c r="AE29">
        <f t="shared" si="9"/>
        <v>2.0375944812000002E-2</v>
      </c>
      <c r="AF29">
        <f t="shared" si="10"/>
        <v>4.6233079626948701E-5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51</v>
      </c>
      <c r="F30" s="11">
        <v>25.5</v>
      </c>
      <c r="G30" s="11">
        <v>2.5499999999999998E-2</v>
      </c>
      <c r="H30" s="11">
        <v>1065.7322998</v>
      </c>
      <c r="I30" s="11">
        <v>1129.7982177700001</v>
      </c>
      <c r="J30" s="11">
        <v>1093.7381137</v>
      </c>
      <c r="K30" s="11">
        <v>16.121139942399999</v>
      </c>
      <c r="L30" s="12" t="s">
        <v>36</v>
      </c>
      <c r="M30">
        <f t="shared" si="1"/>
        <v>1.0937381137</v>
      </c>
      <c r="N30">
        <f t="shared" si="5"/>
        <v>1.6121139942399998E-2</v>
      </c>
      <c r="O30">
        <f t="shared" si="6"/>
        <v>3.9211220034129319E-5</v>
      </c>
      <c r="P30">
        <f t="shared" si="7"/>
        <v>10</v>
      </c>
      <c r="Q30" s="7" t="s">
        <v>36</v>
      </c>
      <c r="T30" s="1"/>
      <c r="U30" s="11">
        <v>20</v>
      </c>
      <c r="V30" s="11">
        <v>51</v>
      </c>
      <c r="W30" s="11">
        <v>25.5</v>
      </c>
      <c r="X30" s="11">
        <v>2.5499999999999998E-2</v>
      </c>
      <c r="Y30" s="11">
        <v>1065.8586425799999</v>
      </c>
      <c r="Z30" s="11">
        <v>1113.4786377</v>
      </c>
      <c r="AA30" s="11">
        <v>1092.8568905100001</v>
      </c>
      <c r="AB30" s="11">
        <v>10.7682115867</v>
      </c>
      <c r="AC30" s="12" t="s">
        <v>36</v>
      </c>
      <c r="AD30">
        <f t="shared" si="8"/>
        <v>1.09285689051</v>
      </c>
      <c r="AE30">
        <f t="shared" si="9"/>
        <v>1.0768211586699999E-2</v>
      </c>
      <c r="AF30">
        <f t="shared" si="10"/>
        <v>5.1024013186129161E-5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51</v>
      </c>
      <c r="F31" s="11">
        <v>25.5</v>
      </c>
      <c r="G31" s="11">
        <v>2.5499999999999998E-2</v>
      </c>
      <c r="H31" s="11">
        <v>1051.0544433600001</v>
      </c>
      <c r="I31" s="11">
        <v>1110.8692627</v>
      </c>
      <c r="J31" s="11">
        <v>1081.1870308699999</v>
      </c>
      <c r="K31" s="11">
        <v>15.120761436700001</v>
      </c>
      <c r="L31" s="12" t="s">
        <v>36</v>
      </c>
      <c r="M31">
        <f t="shared" si="1"/>
        <v>1.08118703087</v>
      </c>
      <c r="N31">
        <f t="shared" si="5"/>
        <v>1.5120761436700001E-2</v>
      </c>
      <c r="O31">
        <f t="shared" si="6"/>
        <v>3.5392780748633591E-4</v>
      </c>
      <c r="P31">
        <f t="shared" si="7"/>
        <v>12</v>
      </c>
      <c r="Q31" s="7" t="s">
        <v>36</v>
      </c>
      <c r="T31" s="1"/>
      <c r="U31" s="11">
        <v>21</v>
      </c>
      <c r="V31" s="11">
        <v>51</v>
      </c>
      <c r="W31" s="11">
        <v>25.5</v>
      </c>
      <c r="X31" s="11">
        <v>2.5499999999999998E-2</v>
      </c>
      <c r="Y31" s="11">
        <v>1045.7329101600001</v>
      </c>
      <c r="Z31" s="11">
        <v>1100.40136719</v>
      </c>
      <c r="AA31" s="11">
        <v>1075.3056233699999</v>
      </c>
      <c r="AB31" s="11">
        <v>14.599859094999999</v>
      </c>
      <c r="AC31" s="12" t="s">
        <v>36</v>
      </c>
      <c r="AD31">
        <f t="shared" si="8"/>
        <v>1.07530562337</v>
      </c>
      <c r="AE31">
        <f t="shared" si="9"/>
        <v>1.4599859094999999E-2</v>
      </c>
      <c r="AF31">
        <f t="shared" si="10"/>
        <v>6.0981223714429362E-4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1037.78222656</v>
      </c>
      <c r="I32" s="11">
        <v>1094.5521240200001</v>
      </c>
      <c r="J32" s="11">
        <v>1064.62694594</v>
      </c>
      <c r="K32" s="11">
        <v>13.730309075499999</v>
      </c>
      <c r="L32" s="12" t="s">
        <v>36</v>
      </c>
      <c r="M32">
        <f t="shared" si="1"/>
        <v>1.06462694594</v>
      </c>
      <c r="N32">
        <f t="shared" si="5"/>
        <v>1.37303090755E-2</v>
      </c>
      <c r="O32">
        <f t="shared" si="6"/>
        <v>1.2512529535316918E-3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1030.01525879</v>
      </c>
      <c r="Z32" s="11">
        <v>1088.2602539100001</v>
      </c>
      <c r="AA32" s="11">
        <v>1061.2502896200001</v>
      </c>
      <c r="AB32" s="11">
        <v>14.645548311000001</v>
      </c>
      <c r="AC32" s="12" t="s">
        <v>36</v>
      </c>
      <c r="AD32">
        <f t="shared" si="8"/>
        <v>1.0612502896200002</v>
      </c>
      <c r="AE32">
        <f t="shared" si="9"/>
        <v>1.4645548311000001E-2</v>
      </c>
      <c r="AF32">
        <f t="shared" si="10"/>
        <v>1.5015400545338687E-3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51</v>
      </c>
      <c r="F33" s="11">
        <v>25.5</v>
      </c>
      <c r="G33" s="11">
        <v>2.5499999999999998E-2</v>
      </c>
      <c r="H33" s="11">
        <v>1019.71655273</v>
      </c>
      <c r="I33" s="11">
        <v>1090.2510986299999</v>
      </c>
      <c r="J33" s="11">
        <v>1053.73761345</v>
      </c>
      <c r="K33" s="11">
        <v>16.855840953600001</v>
      </c>
      <c r="L33" s="12" t="s">
        <v>36</v>
      </c>
      <c r="M33">
        <f t="shared" si="1"/>
        <v>1.0537376134500001</v>
      </c>
      <c r="N33">
        <f t="shared" si="5"/>
        <v>1.6855840953600001E-2</v>
      </c>
      <c r="O33">
        <f t="shared" si="6"/>
        <v>2.1402084093016241E-3</v>
      </c>
      <c r="P33">
        <f t="shared" si="7"/>
        <v>16</v>
      </c>
      <c r="Q33" s="7" t="s">
        <v>36</v>
      </c>
      <c r="T33" s="1"/>
      <c r="U33" s="11">
        <v>23</v>
      </c>
      <c r="V33" s="11">
        <v>51</v>
      </c>
      <c r="W33" s="11">
        <v>25.5</v>
      </c>
      <c r="X33" s="11">
        <v>2.5499999999999998E-2</v>
      </c>
      <c r="Y33" s="11">
        <v>1020.86395264</v>
      </c>
      <c r="Z33" s="11">
        <v>1090.67285156</v>
      </c>
      <c r="AA33" s="11">
        <v>1054.05415733</v>
      </c>
      <c r="AB33" s="11">
        <v>13.960581772399999</v>
      </c>
      <c r="AC33" s="12" t="s">
        <v>36</v>
      </c>
      <c r="AD33">
        <f t="shared" si="8"/>
        <v>1.05405415733</v>
      </c>
      <c r="AE33">
        <f t="shared" si="9"/>
        <v>1.39605817724E-2</v>
      </c>
      <c r="AF33">
        <f t="shared" si="10"/>
        <v>2.1110204586564044E-3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51</v>
      </c>
      <c r="F34" s="11">
        <v>25.5</v>
      </c>
      <c r="G34" s="11">
        <v>2.5499999999999998E-2</v>
      </c>
      <c r="H34" s="11">
        <v>984.28894043000003</v>
      </c>
      <c r="I34" s="11">
        <v>1085.44042969</v>
      </c>
      <c r="J34" s="11">
        <v>1030.97950416</v>
      </c>
      <c r="K34" s="11">
        <v>28.992344778100001</v>
      </c>
      <c r="L34" s="12" t="s">
        <v>36</v>
      </c>
      <c r="M34">
        <f t="shared" si="1"/>
        <v>1.0309795041600001</v>
      </c>
      <c r="N34">
        <f t="shared" si="5"/>
        <v>2.8992344778100001E-2</v>
      </c>
      <c r="O34">
        <f t="shared" si="6"/>
        <v>4.7638288459994609E-3</v>
      </c>
      <c r="P34">
        <f t="shared" si="7"/>
        <v>18</v>
      </c>
      <c r="Q34" s="7" t="s">
        <v>36</v>
      </c>
      <c r="T34" s="1"/>
      <c r="U34" s="11">
        <v>24</v>
      </c>
      <c r="V34" s="11">
        <v>51</v>
      </c>
      <c r="W34" s="11">
        <v>25.5</v>
      </c>
      <c r="X34" s="11">
        <v>2.5499999999999998E-2</v>
      </c>
      <c r="Y34" s="11">
        <v>987.50531005899995</v>
      </c>
      <c r="Z34" s="11">
        <v>1066.0805664100001</v>
      </c>
      <c r="AA34" s="11">
        <v>1031.0709036999999</v>
      </c>
      <c r="AB34" s="11">
        <v>21.130289433000002</v>
      </c>
      <c r="AC34" s="12" t="s">
        <v>36</v>
      </c>
      <c r="AD34">
        <f t="shared" si="8"/>
        <v>1.0310709036999999</v>
      </c>
      <c r="AE34">
        <f t="shared" si="9"/>
        <v>2.1130289433E-2</v>
      </c>
      <c r="AF34">
        <f t="shared" si="10"/>
        <v>4.7512203167347031E-3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1002.15289307</v>
      </c>
      <c r="I35" s="11">
        <v>1063.8638916</v>
      </c>
      <c r="J35" s="11">
        <v>1027.93427335</v>
      </c>
      <c r="K35" s="11">
        <v>16.039823476399999</v>
      </c>
      <c r="L35" s="12" t="s">
        <v>36</v>
      </c>
      <c r="M35">
        <f t="shared" si="1"/>
        <v>1.0279342733500001</v>
      </c>
      <c r="N35">
        <f t="shared" si="5"/>
        <v>1.6039823476399998E-2</v>
      </c>
      <c r="O35">
        <f t="shared" si="6"/>
        <v>5.1934689575925197E-3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994.57135009800004</v>
      </c>
      <c r="Z35" s="11">
        <v>1077.5623779299999</v>
      </c>
      <c r="AA35" s="11">
        <v>1034.9460179299999</v>
      </c>
      <c r="AB35" s="11">
        <v>17.806414114100001</v>
      </c>
      <c r="AC35" s="12" t="s">
        <v>36</v>
      </c>
      <c r="AD35">
        <f t="shared" si="8"/>
        <v>1.0349460179299999</v>
      </c>
      <c r="AE35">
        <f t="shared" si="9"/>
        <v>1.78064141141E-2</v>
      </c>
      <c r="AF35">
        <f t="shared" si="10"/>
        <v>4.2320205831639125E-3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988.56036376999998</v>
      </c>
      <c r="I36" s="11">
        <v>1070.18811035</v>
      </c>
      <c r="J36" s="11">
        <v>1038.46488647</v>
      </c>
      <c r="K36" s="11">
        <v>16.981302733100001</v>
      </c>
      <c r="L36" s="12" t="s">
        <v>60</v>
      </c>
      <c r="M36" t="e">
        <f t="shared" si="1"/>
        <v>#N/A</v>
      </c>
      <c r="N36" t="e">
        <f t="shared" si="5"/>
        <v>#N/A</v>
      </c>
      <c r="O36" t="str">
        <f t="shared" si="6"/>
        <v/>
      </c>
      <c r="P36" t="str">
        <f t="shared" si="7"/>
        <v/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1008.73101807</v>
      </c>
      <c r="Z36" s="11">
        <v>1117.12597656</v>
      </c>
      <c r="AA36" s="11">
        <v>1056.4987475600001</v>
      </c>
      <c r="AB36" s="11">
        <v>22.382795254800001</v>
      </c>
      <c r="AC36" s="12" t="s">
        <v>60</v>
      </c>
      <c r="AD36" t="e">
        <f t="shared" si="8"/>
        <v>#N/A</v>
      </c>
      <c r="AE36" t="e">
        <f t="shared" si="9"/>
        <v>#N/A</v>
      </c>
      <c r="AF36" t="str">
        <f t="shared" si="10"/>
        <v/>
      </c>
      <c r="AG36" t="str">
        <f t="shared" si="11"/>
        <v/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1065.0427246100001</v>
      </c>
      <c r="I37" s="11">
        <v>1137.58496094</v>
      </c>
      <c r="J37" s="11">
        <v>1100.68928955</v>
      </c>
      <c r="K37" s="11">
        <v>18.484118371000001</v>
      </c>
      <c r="L37" s="12" t="s">
        <v>60</v>
      </c>
      <c r="M37" t="e">
        <f t="shared" si="1"/>
        <v>#N/A</v>
      </c>
      <c r="N37" t="e">
        <f t="shared" si="5"/>
        <v>#N/A</v>
      </c>
      <c r="O37" t="str">
        <f t="shared" si="6"/>
        <v/>
      </c>
      <c r="P37" t="str">
        <f t="shared" si="7"/>
        <v/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1076.5112304700001</v>
      </c>
      <c r="Z37" s="11">
        <v>1185.50598145</v>
      </c>
      <c r="AA37" s="11">
        <v>1143.5174536100001</v>
      </c>
      <c r="AB37" s="11">
        <v>18.890955692599999</v>
      </c>
      <c r="AC37" s="12" t="s">
        <v>60</v>
      </c>
      <c r="AD37" t="e">
        <f t="shared" si="8"/>
        <v>#N/A</v>
      </c>
      <c r="AE37" t="e">
        <f t="shared" si="9"/>
        <v>#N/A</v>
      </c>
      <c r="AF37" t="str">
        <f t="shared" si="10"/>
        <v/>
      </c>
      <c r="AG37" t="str">
        <f t="shared" si="11"/>
        <v/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49</v>
      </c>
      <c r="F38" s="11">
        <v>24.5</v>
      </c>
      <c r="G38" s="11">
        <v>2.4500000000000001E-2</v>
      </c>
      <c r="H38" s="11">
        <v>1174.5168457</v>
      </c>
      <c r="I38" s="11">
        <v>1355.0521240200001</v>
      </c>
      <c r="J38" s="11">
        <v>1259.38815619</v>
      </c>
      <c r="K38" s="11">
        <v>35.887358412799998</v>
      </c>
      <c r="L38" s="12" t="s">
        <v>60</v>
      </c>
      <c r="M38" t="e">
        <f t="shared" si="1"/>
        <v>#N/A</v>
      </c>
      <c r="N38" t="e">
        <f t="shared" si="5"/>
        <v>#N/A</v>
      </c>
      <c r="O38" t="str">
        <f t="shared" si="6"/>
        <v/>
      </c>
      <c r="P38" t="str">
        <f t="shared" si="7"/>
        <v/>
      </c>
      <c r="Q38" s="7" t="s">
        <v>36</v>
      </c>
      <c r="U38" s="11">
        <v>28</v>
      </c>
      <c r="V38" s="11">
        <v>49</v>
      </c>
      <c r="W38" s="11">
        <v>24.5</v>
      </c>
      <c r="X38" s="11">
        <v>2.4500000000000001E-2</v>
      </c>
      <c r="Y38" s="11">
        <v>1277.0334472699999</v>
      </c>
      <c r="Z38" s="11">
        <v>1409.6105957</v>
      </c>
      <c r="AA38" s="11">
        <v>1349.2202223199999</v>
      </c>
      <c r="AB38" s="11">
        <v>29.552848456100001</v>
      </c>
      <c r="AC38" s="12" t="s">
        <v>60</v>
      </c>
      <c r="AD38" t="e">
        <f t="shared" si="8"/>
        <v>#N/A</v>
      </c>
      <c r="AE38" t="e">
        <f t="shared" si="9"/>
        <v>#N/A</v>
      </c>
      <c r="AF38" t="str">
        <f t="shared" si="10"/>
        <v/>
      </c>
      <c r="AG38" t="str">
        <f t="shared" si="11"/>
        <v/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0</v>
      </c>
      <c r="I39" s="11">
        <v>1572.4780273399999</v>
      </c>
      <c r="J39" s="11">
        <v>982.15724810400002</v>
      </c>
      <c r="K39" s="11">
        <v>702.88244506700005</v>
      </c>
      <c r="L39" s="12" t="s">
        <v>60</v>
      </c>
      <c r="M39" t="e">
        <f t="shared" si="1"/>
        <v>#N/A</v>
      </c>
      <c r="N39" t="e">
        <f t="shared" si="5"/>
        <v>#N/A</v>
      </c>
      <c r="O39" t="str">
        <f t="shared" si="6"/>
        <v/>
      </c>
      <c r="P39" t="str">
        <f t="shared" si="7"/>
        <v/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0</v>
      </c>
      <c r="Z39" s="11">
        <v>1766.9708252</v>
      </c>
      <c r="AA39" s="11">
        <v>1417.37138815</v>
      </c>
      <c r="AB39" s="11">
        <v>365.73372287500001</v>
      </c>
      <c r="AC39" s="12" t="s">
        <v>60</v>
      </c>
      <c r="AD39" t="e">
        <f t="shared" si="8"/>
        <v>#N/A</v>
      </c>
      <c r="AE39" t="e">
        <f t="shared" si="9"/>
        <v>#N/A</v>
      </c>
      <c r="AF39" t="str">
        <f t="shared" si="10"/>
        <v/>
      </c>
      <c r="AG39" t="str">
        <f t="shared" si="11"/>
        <v/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1724</v>
      </c>
      <c r="F60" s="11">
        <v>862</v>
      </c>
      <c r="G60" s="11">
        <v>0.86199999999999999</v>
      </c>
      <c r="H60" s="11">
        <v>0</v>
      </c>
      <c r="I60" s="11">
        <v>4.0679192542999996</v>
      </c>
      <c r="J60" s="11">
        <v>1.0809661582800001</v>
      </c>
      <c r="K60" s="13">
        <v>0.64736102055199995</v>
      </c>
      <c r="O60">
        <f t="shared" ref="O60:O88" si="12">J60/P$60</f>
        <v>1.0939494821588842</v>
      </c>
      <c r="P60">
        <f>K$60/(SQRT(2-(PI()/2)))</f>
        <v>0.9881316970384576</v>
      </c>
      <c r="T60" s="1"/>
      <c r="U60" s="11">
        <v>1</v>
      </c>
      <c r="V60" s="11">
        <v>1724</v>
      </c>
      <c r="W60" s="11">
        <v>862</v>
      </c>
      <c r="X60" s="11">
        <v>0.86199999999999999</v>
      </c>
      <c r="Y60" s="11">
        <v>0</v>
      </c>
      <c r="Z60" s="11">
        <v>5.3765335082999997</v>
      </c>
      <c r="AA60" s="11">
        <v>1.70167620655</v>
      </c>
      <c r="AB60" s="11">
        <v>0.96852266238899998</v>
      </c>
      <c r="AF60">
        <f>AA60/AG$60</f>
        <v>1.1510623643981461</v>
      </c>
      <c r="AG60">
        <f>AB$60/(SQRT(2-(PI()/2)))</f>
        <v>1.4783527454133663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49</v>
      </c>
      <c r="F61" s="11">
        <v>24.5</v>
      </c>
      <c r="G61" s="11">
        <v>2.4500000000000001E-2</v>
      </c>
      <c r="H61" s="11">
        <v>1.43573629856</v>
      </c>
      <c r="I61" s="11">
        <v>29.432592392</v>
      </c>
      <c r="J61" s="11">
        <v>12.443047401899999</v>
      </c>
      <c r="K61" s="13">
        <v>8.41562384713</v>
      </c>
      <c r="O61">
        <f t="shared" si="12"/>
        <v>12.592498995015765</v>
      </c>
      <c r="T61" s="1"/>
      <c r="U61" s="11">
        <v>2</v>
      </c>
      <c r="V61" s="11">
        <v>49</v>
      </c>
      <c r="W61" s="11">
        <v>24.5</v>
      </c>
      <c r="X61" s="11">
        <v>2.4500000000000001E-2</v>
      </c>
      <c r="Y61" s="11">
        <v>1.8976001739499999</v>
      </c>
      <c r="Z61" s="11">
        <v>33.840534210199998</v>
      </c>
      <c r="AA61" s="11">
        <v>15.2582541826</v>
      </c>
      <c r="AB61" s="11">
        <v>9.54614093018</v>
      </c>
      <c r="AF61">
        <f t="shared" ref="AF61:AF88" si="14">AA61/AG$60</f>
        <v>10.321118711308374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58.386608123800002</v>
      </c>
      <c r="I62" s="11">
        <v>175.877685547</v>
      </c>
      <c r="J62" s="11">
        <v>92.279553985600003</v>
      </c>
      <c r="K62" s="13">
        <v>29.885424712300001</v>
      </c>
      <c r="O62">
        <f t="shared" si="12"/>
        <v>93.387909994358296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67.997337341299996</v>
      </c>
      <c r="Z62" s="11">
        <v>195.136550903</v>
      </c>
      <c r="AA62" s="11">
        <v>107.144829712</v>
      </c>
      <c r="AB62" s="11">
        <v>33.719906267399999</v>
      </c>
      <c r="AF62">
        <f t="shared" si="14"/>
        <v>72.475821514466048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52</v>
      </c>
      <c r="F63" s="11">
        <v>26</v>
      </c>
      <c r="G63" s="11">
        <v>2.5999999999999999E-2</v>
      </c>
      <c r="H63" s="11">
        <v>291.93304443400001</v>
      </c>
      <c r="I63" s="11">
        <v>435.98522949199997</v>
      </c>
      <c r="J63" s="11">
        <v>353.706508343</v>
      </c>
      <c r="K63" s="13">
        <v>38.810014346800003</v>
      </c>
      <c r="O63">
        <f t="shared" si="12"/>
        <v>357.95482464847385</v>
      </c>
      <c r="T63" s="1"/>
      <c r="U63" s="11">
        <v>4</v>
      </c>
      <c r="V63" s="11">
        <v>52</v>
      </c>
      <c r="W63" s="11">
        <v>26</v>
      </c>
      <c r="X63" s="11">
        <v>2.5999999999999999E-2</v>
      </c>
      <c r="Y63" s="11">
        <v>346.62829589799998</v>
      </c>
      <c r="Z63" s="11">
        <v>520.25872802699996</v>
      </c>
      <c r="AA63" s="11">
        <v>420.06298710700003</v>
      </c>
      <c r="AB63" s="11">
        <v>45.565182982899998</v>
      </c>
      <c r="AF63">
        <f t="shared" si="14"/>
        <v>284.14259614984178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671.44598388700001</v>
      </c>
      <c r="I64" s="11">
        <v>828.89837646499996</v>
      </c>
      <c r="J64" s="11">
        <v>731.26343894499996</v>
      </c>
      <c r="K64" s="13">
        <v>41.3449418537</v>
      </c>
      <c r="O64">
        <f t="shared" si="12"/>
        <v>740.04653543316056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829.25128173799999</v>
      </c>
      <c r="Z64" s="11">
        <v>1035.4571533200001</v>
      </c>
      <c r="AA64" s="11">
        <v>910.99005998899997</v>
      </c>
      <c r="AB64" s="11">
        <v>53.504869110800001</v>
      </c>
      <c r="AF64">
        <f t="shared" si="14"/>
        <v>616.21968289731524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51</v>
      </c>
      <c r="F65" s="11">
        <v>25.5</v>
      </c>
      <c r="G65" s="11">
        <v>2.5499999999999998E-2</v>
      </c>
      <c r="H65" s="11">
        <v>1051.67675781</v>
      </c>
      <c r="I65" s="11">
        <v>1253.1584472699999</v>
      </c>
      <c r="J65" s="11">
        <v>1151.2540187499999</v>
      </c>
      <c r="K65" s="13">
        <v>54.937946044500002</v>
      </c>
      <c r="O65">
        <f t="shared" si="12"/>
        <v>1165.0815596751306</v>
      </c>
      <c r="T65" s="1"/>
      <c r="U65" s="11">
        <v>6</v>
      </c>
      <c r="V65" s="11">
        <v>51</v>
      </c>
      <c r="W65" s="11">
        <v>25.5</v>
      </c>
      <c r="X65" s="11">
        <v>2.5499999999999998E-2</v>
      </c>
      <c r="Y65" s="11">
        <v>1342.2358398399999</v>
      </c>
      <c r="Z65" s="11">
        <v>1673.3670654299999</v>
      </c>
      <c r="AA65" s="11">
        <v>1477.0832615300001</v>
      </c>
      <c r="AB65" s="11">
        <v>80.399022552100007</v>
      </c>
      <c r="AF65">
        <f t="shared" si="14"/>
        <v>999.14128486093409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1460.3830566399999</v>
      </c>
      <c r="I66" s="11">
        <v>1783.9022216799999</v>
      </c>
      <c r="J66" s="11">
        <v>1582.3440551799999</v>
      </c>
      <c r="K66" s="13">
        <v>66.352504448800005</v>
      </c>
      <c r="O66">
        <f t="shared" si="12"/>
        <v>1601.3493544660737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1824.5424804700001</v>
      </c>
      <c r="Z66" s="11">
        <v>2251.8188476599998</v>
      </c>
      <c r="AA66" s="11">
        <v>2049.78767578</v>
      </c>
      <c r="AB66" s="11">
        <v>82.883717555700002</v>
      </c>
      <c r="AF66">
        <f t="shared" si="14"/>
        <v>1386.5348998332961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51</v>
      </c>
      <c r="F67" s="11">
        <v>25.5</v>
      </c>
      <c r="G67" s="11">
        <v>2.5499999999999998E-2</v>
      </c>
      <c r="H67" s="11">
        <v>1803.2846679700001</v>
      </c>
      <c r="I67" s="11">
        <v>2023.67028809</v>
      </c>
      <c r="J67" s="11">
        <v>1933.8851079000001</v>
      </c>
      <c r="K67" s="13">
        <v>54.336792954499998</v>
      </c>
      <c r="O67">
        <f t="shared" si="12"/>
        <v>1957.1127145258799</v>
      </c>
      <c r="T67" s="1"/>
      <c r="U67" s="11">
        <v>8</v>
      </c>
      <c r="V67" s="11">
        <v>51</v>
      </c>
      <c r="W67" s="11">
        <v>25.5</v>
      </c>
      <c r="X67" s="11">
        <v>2.5499999999999998E-2</v>
      </c>
      <c r="Y67" s="11">
        <v>2409.6359863299999</v>
      </c>
      <c r="Z67" s="11">
        <v>2771.4450683599998</v>
      </c>
      <c r="AA67" s="11">
        <v>2557.4192564700002</v>
      </c>
      <c r="AB67" s="11">
        <v>82.545529454800004</v>
      </c>
      <c r="AF67">
        <f t="shared" si="14"/>
        <v>1729.9113925309573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51</v>
      </c>
      <c r="F68" s="11">
        <v>25.5</v>
      </c>
      <c r="G68" s="11">
        <v>2.5499999999999998E-2</v>
      </c>
      <c r="H68" s="11">
        <v>2026.30236816</v>
      </c>
      <c r="I68" s="11">
        <v>2428.0693359400002</v>
      </c>
      <c r="J68" s="11">
        <v>2213.1545769200002</v>
      </c>
      <c r="K68" s="13">
        <v>70.869211234100007</v>
      </c>
      <c r="O68" s="6">
        <f t="shared" si="12"/>
        <v>2239.7364476345356</v>
      </c>
      <c r="T68" s="1"/>
      <c r="U68" s="11">
        <v>9</v>
      </c>
      <c r="V68" s="11">
        <v>51</v>
      </c>
      <c r="W68" s="11">
        <v>25.5</v>
      </c>
      <c r="X68" s="11">
        <v>2.5499999999999998E-2</v>
      </c>
      <c r="Y68" s="11">
        <v>2655.69140625</v>
      </c>
      <c r="Z68" s="11">
        <v>3187.01953125</v>
      </c>
      <c r="AA68" s="11">
        <v>2931.1038698699999</v>
      </c>
      <c r="AB68" s="11">
        <v>104.774131314</v>
      </c>
      <c r="AF68" s="6">
        <f t="shared" si="14"/>
        <v>1982.6823327273125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2289.0422363299999</v>
      </c>
      <c r="I69" s="11">
        <v>2641.5153808599998</v>
      </c>
      <c r="J69" s="11">
        <v>2470.0767797399999</v>
      </c>
      <c r="K69" s="13">
        <v>79.6768729705</v>
      </c>
      <c r="O69" s="6">
        <f t="shared" si="12"/>
        <v>2499.7445048500108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3047.5458984400002</v>
      </c>
      <c r="Z69" s="11">
        <v>3537.7592773400002</v>
      </c>
      <c r="AA69" s="11">
        <v>3281.8671675700002</v>
      </c>
      <c r="AB69" s="11">
        <v>115.409866147</v>
      </c>
      <c r="AF69" s="6">
        <f t="shared" si="14"/>
        <v>2219.9486406421552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51</v>
      </c>
      <c r="F70" s="11">
        <v>25.5</v>
      </c>
      <c r="G70" s="11">
        <v>2.5499999999999998E-2</v>
      </c>
      <c r="H70" s="11">
        <v>2553.4567871099998</v>
      </c>
      <c r="I70" s="11">
        <v>2894.9228515599998</v>
      </c>
      <c r="J70" s="11">
        <v>2728.7433986299998</v>
      </c>
      <c r="K70" s="13">
        <v>78.323099531799997</v>
      </c>
      <c r="O70" s="6">
        <f t="shared" si="12"/>
        <v>2761.5179300576556</v>
      </c>
      <c r="T70" s="1"/>
      <c r="U70" s="11">
        <v>11</v>
      </c>
      <c r="V70" s="11">
        <v>51</v>
      </c>
      <c r="W70" s="11">
        <v>25.5</v>
      </c>
      <c r="X70" s="11">
        <v>2.5499999999999998E-2</v>
      </c>
      <c r="Y70" s="11">
        <v>3356.2221679700001</v>
      </c>
      <c r="Z70" s="11">
        <v>3927.0834960900002</v>
      </c>
      <c r="AA70" s="11">
        <v>3600.57225126</v>
      </c>
      <c r="AB70" s="11">
        <v>116.627964566</v>
      </c>
      <c r="AF70" s="6">
        <f t="shared" si="14"/>
        <v>2435.5298574246799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49</v>
      </c>
      <c r="F71" s="11">
        <v>24.5</v>
      </c>
      <c r="G71" s="11">
        <v>2.4500000000000001E-2</v>
      </c>
      <c r="H71" s="11">
        <v>2837.4934082</v>
      </c>
      <c r="I71" s="11">
        <v>3105.9760742200001</v>
      </c>
      <c r="J71" s="11">
        <v>2954.1689403300002</v>
      </c>
      <c r="K71" s="13">
        <v>67.484278369999998</v>
      </c>
      <c r="O71" s="6">
        <f t="shared" si="12"/>
        <v>2989.6510244373076</v>
      </c>
      <c r="T71" s="1"/>
      <c r="U71" s="11">
        <v>12</v>
      </c>
      <c r="V71" s="11">
        <v>49</v>
      </c>
      <c r="W71" s="11">
        <v>24.5</v>
      </c>
      <c r="X71" s="11">
        <v>2.4500000000000001E-2</v>
      </c>
      <c r="Y71" s="11">
        <v>3642.1271972700001</v>
      </c>
      <c r="Z71" s="11">
        <v>4168.7114257800004</v>
      </c>
      <c r="AA71" s="11">
        <v>3904.4349140999998</v>
      </c>
      <c r="AB71" s="11">
        <v>123.672535655</v>
      </c>
      <c r="AF71" s="6">
        <f t="shared" si="14"/>
        <v>2641.0712370329925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2978.1955566400002</v>
      </c>
      <c r="I72" s="11">
        <v>3380.6801757799999</v>
      </c>
      <c r="J72" s="11">
        <v>3124.8201153099999</v>
      </c>
      <c r="K72" s="13">
        <v>87.855889730000001</v>
      </c>
      <c r="O72" s="6">
        <f t="shared" si="12"/>
        <v>3162.3518653185997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3864.1464843799999</v>
      </c>
      <c r="Z72" s="11">
        <v>4511.2280273400002</v>
      </c>
      <c r="AA72" s="11">
        <v>4127.2863816500003</v>
      </c>
      <c r="AB72" s="11">
        <v>139.80408829999999</v>
      </c>
      <c r="AF72" s="6">
        <f t="shared" si="14"/>
        <v>2791.8143314949903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51</v>
      </c>
      <c r="F73" s="11">
        <v>25.5</v>
      </c>
      <c r="G73" s="11">
        <v>2.5499999999999998E-2</v>
      </c>
      <c r="H73" s="11">
        <v>3017.6782226599998</v>
      </c>
      <c r="I73" s="11">
        <v>3392.6447753900002</v>
      </c>
      <c r="J73" s="11">
        <v>3210.14201804</v>
      </c>
      <c r="K73" s="13">
        <v>88.492473709899997</v>
      </c>
      <c r="O73" s="6">
        <f t="shared" si="12"/>
        <v>3248.6985567421411</v>
      </c>
      <c r="T73" s="1"/>
      <c r="U73" s="11">
        <v>14</v>
      </c>
      <c r="V73" s="11">
        <v>51</v>
      </c>
      <c r="W73" s="11">
        <v>25.5</v>
      </c>
      <c r="X73" s="11">
        <v>2.5499999999999998E-2</v>
      </c>
      <c r="Y73" s="11">
        <v>4012.1591796900002</v>
      </c>
      <c r="Z73" s="11">
        <v>4444.4956054699996</v>
      </c>
      <c r="AA73" s="11">
        <v>4229.0375402099999</v>
      </c>
      <c r="AB73" s="11">
        <v>117.73570578499999</v>
      </c>
      <c r="AF73" s="6">
        <f t="shared" si="14"/>
        <v>2860.6417198674103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49</v>
      </c>
      <c r="F74" s="11">
        <v>24.5</v>
      </c>
      <c r="G74" s="11">
        <v>2.4500000000000001E-2</v>
      </c>
      <c r="H74" s="11">
        <v>3094.01171875</v>
      </c>
      <c r="I74" s="11">
        <v>3395.0375976599998</v>
      </c>
      <c r="J74" s="11">
        <v>3243.7823162499999</v>
      </c>
      <c r="K74" s="13">
        <v>80.390915203800006</v>
      </c>
      <c r="O74" s="6">
        <f t="shared" si="12"/>
        <v>3282.7429035744753</v>
      </c>
      <c r="T74" s="1"/>
      <c r="U74" s="11">
        <v>15</v>
      </c>
      <c r="V74" s="11">
        <v>49</v>
      </c>
      <c r="W74" s="11">
        <v>24.5</v>
      </c>
      <c r="X74" s="11">
        <v>2.4500000000000001E-2</v>
      </c>
      <c r="Y74" s="11">
        <v>4117.4760742199996</v>
      </c>
      <c r="Z74" s="11">
        <v>4550.4453125</v>
      </c>
      <c r="AA74" s="11">
        <v>4302.89866669</v>
      </c>
      <c r="AB74" s="11">
        <v>106.81928634499999</v>
      </c>
      <c r="AF74" s="6">
        <f t="shared" si="14"/>
        <v>2910.6034943553709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51</v>
      </c>
      <c r="F75" s="11">
        <v>25.5</v>
      </c>
      <c r="G75" s="11">
        <v>2.5499999999999998E-2</v>
      </c>
      <c r="H75" s="11">
        <v>3107.1726074200001</v>
      </c>
      <c r="I75" s="11">
        <v>3498.6499023400002</v>
      </c>
      <c r="J75" s="11">
        <v>3291.8100681699998</v>
      </c>
      <c r="K75" s="13">
        <v>94.947390107199993</v>
      </c>
      <c r="O75" s="6">
        <f t="shared" si="12"/>
        <v>3331.3475096851225</v>
      </c>
      <c r="T75" s="1"/>
      <c r="U75" s="11">
        <v>16</v>
      </c>
      <c r="V75" s="11">
        <v>51</v>
      </c>
      <c r="W75" s="11">
        <v>25.5</v>
      </c>
      <c r="X75" s="11">
        <v>2.5499999999999998E-2</v>
      </c>
      <c r="Y75" s="11">
        <v>4111.1508789099998</v>
      </c>
      <c r="Z75" s="11">
        <v>4662.0874023400002</v>
      </c>
      <c r="AA75" s="11">
        <v>4374.7496936300004</v>
      </c>
      <c r="AB75" s="11">
        <v>119.91431540400001</v>
      </c>
      <c r="AF75" s="6">
        <f t="shared" si="14"/>
        <v>2959.20558013153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51</v>
      </c>
      <c r="F76" s="11">
        <v>25.5</v>
      </c>
      <c r="G76" s="11">
        <v>2.5499999999999998E-2</v>
      </c>
      <c r="H76" s="11">
        <v>3188.5310058599998</v>
      </c>
      <c r="I76" s="11">
        <v>3471.8496093799999</v>
      </c>
      <c r="J76" s="11">
        <v>3329.7726476299999</v>
      </c>
      <c r="K76" s="13">
        <v>71.6952469963</v>
      </c>
      <c r="O76" s="6">
        <f t="shared" si="12"/>
        <v>3369.7660520451927</v>
      </c>
      <c r="T76" s="1"/>
      <c r="U76" s="11">
        <v>17</v>
      </c>
      <c r="V76" s="11">
        <v>51</v>
      </c>
      <c r="W76" s="11">
        <v>25.5</v>
      </c>
      <c r="X76" s="11">
        <v>2.5499999999999998E-2</v>
      </c>
      <c r="Y76" s="11">
        <v>4195.59375</v>
      </c>
      <c r="Z76" s="11">
        <v>4654.8129882800004</v>
      </c>
      <c r="AA76" s="11">
        <v>4428.3414043399998</v>
      </c>
      <c r="AB76" s="11">
        <v>113.87346450299999</v>
      </c>
      <c r="AF76" s="6">
        <f t="shared" si="14"/>
        <v>2995.4565431552528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3119.3762207</v>
      </c>
      <c r="I77" s="11">
        <v>3500.8034668</v>
      </c>
      <c r="J77" s="11">
        <v>3329.41251315</v>
      </c>
      <c r="K77" s="13">
        <v>88.932473040700003</v>
      </c>
      <c r="O77" s="6">
        <f t="shared" si="12"/>
        <v>3369.4015920434754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4191.1660156199996</v>
      </c>
      <c r="Z77" s="11">
        <v>4732.6147460900002</v>
      </c>
      <c r="AA77" s="11">
        <v>4410.7586388199998</v>
      </c>
      <c r="AB77" s="11">
        <v>138.36517163600001</v>
      </c>
      <c r="AF77" s="6">
        <f t="shared" si="14"/>
        <v>2983.5630586167686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51</v>
      </c>
      <c r="F78" s="11">
        <v>25.5</v>
      </c>
      <c r="G78" s="11">
        <v>2.5499999999999998E-2</v>
      </c>
      <c r="H78" s="11">
        <v>3093.5329589799999</v>
      </c>
      <c r="I78" s="11">
        <v>3413.4628906200001</v>
      </c>
      <c r="J78" s="11">
        <v>3253.23286229</v>
      </c>
      <c r="K78" s="13">
        <v>79.837082625799994</v>
      </c>
      <c r="O78" s="6">
        <f t="shared" si="12"/>
        <v>3292.306958718465</v>
      </c>
      <c r="T78" s="1"/>
      <c r="U78" s="11">
        <v>19</v>
      </c>
      <c r="V78" s="11">
        <v>51</v>
      </c>
      <c r="W78" s="11">
        <v>25.5</v>
      </c>
      <c r="X78" s="11">
        <v>2.5499999999999998E-2</v>
      </c>
      <c r="Y78" s="11">
        <v>4061.8129882799999</v>
      </c>
      <c r="Z78" s="11">
        <v>4614.9633789099998</v>
      </c>
      <c r="AA78" s="11">
        <v>4301.1835458799997</v>
      </c>
      <c r="AB78" s="11">
        <v>130.20582268699999</v>
      </c>
      <c r="AF78" s="6">
        <f t="shared" si="14"/>
        <v>2909.4433376773918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51</v>
      </c>
      <c r="F79" s="11">
        <v>25.5</v>
      </c>
      <c r="G79" s="11">
        <v>2.5499999999999998E-2</v>
      </c>
      <c r="H79" s="11">
        <v>2928.1840820299999</v>
      </c>
      <c r="I79" s="11">
        <v>3415.13793945</v>
      </c>
      <c r="J79" s="11">
        <v>3174.1219506399998</v>
      </c>
      <c r="K79" s="13">
        <v>93.859968013499994</v>
      </c>
      <c r="O79" s="6">
        <f t="shared" si="12"/>
        <v>3212.2458576657364</v>
      </c>
      <c r="T79" s="1"/>
      <c r="U79" s="11">
        <v>20</v>
      </c>
      <c r="V79" s="11">
        <v>51</v>
      </c>
      <c r="W79" s="11">
        <v>25.5</v>
      </c>
      <c r="X79" s="11">
        <v>2.5499999999999998E-2</v>
      </c>
      <c r="Y79" s="11">
        <v>3773.0615234400002</v>
      </c>
      <c r="Z79" s="11">
        <v>4488.7729492199996</v>
      </c>
      <c r="AA79" s="11">
        <v>4199.9906556400001</v>
      </c>
      <c r="AB79" s="11">
        <v>151.793820522</v>
      </c>
      <c r="AF79" s="6">
        <f t="shared" si="14"/>
        <v>2840.9935779336815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51</v>
      </c>
      <c r="F80" s="11">
        <v>25.5</v>
      </c>
      <c r="G80" s="11">
        <v>2.5499999999999998E-2</v>
      </c>
      <c r="H80" s="11">
        <v>2755.4172363299999</v>
      </c>
      <c r="I80" s="11">
        <v>3254.3354492200001</v>
      </c>
      <c r="J80" s="11">
        <v>3035.1839719300001</v>
      </c>
      <c r="K80" s="13">
        <v>101.963191122</v>
      </c>
      <c r="O80" s="6">
        <f t="shared" si="12"/>
        <v>3071.6391155417741</v>
      </c>
      <c r="T80" s="1"/>
      <c r="U80" s="11">
        <v>21</v>
      </c>
      <c r="V80" s="11">
        <v>51</v>
      </c>
      <c r="W80" s="11">
        <v>25.5</v>
      </c>
      <c r="X80" s="11">
        <v>2.5499999999999998E-2</v>
      </c>
      <c r="Y80" s="11">
        <v>3578.2412109400002</v>
      </c>
      <c r="Z80" s="11">
        <v>4290.4741210900002</v>
      </c>
      <c r="AA80" s="11">
        <v>3991.1119983100002</v>
      </c>
      <c r="AB80" s="11">
        <v>164.19523095700001</v>
      </c>
      <c r="AF80" s="6">
        <f t="shared" si="14"/>
        <v>2699.7020911907152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2585.0432128900002</v>
      </c>
      <c r="I81" s="11">
        <v>2968.1455078099998</v>
      </c>
      <c r="J81" s="11">
        <v>2833.2941080700002</v>
      </c>
      <c r="K81" s="13">
        <v>80.835816607599995</v>
      </c>
      <c r="O81" s="6">
        <f t="shared" si="12"/>
        <v>2867.3243825308946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3410.61987305</v>
      </c>
      <c r="Z81" s="11">
        <v>3913.8002929700001</v>
      </c>
      <c r="AA81" s="11">
        <v>3695.9731588899999</v>
      </c>
      <c r="AB81" s="11">
        <v>119.640071537</v>
      </c>
      <c r="AF81" s="6">
        <f t="shared" si="14"/>
        <v>2500.0617547854308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51</v>
      </c>
      <c r="F82" s="11">
        <v>25.5</v>
      </c>
      <c r="G82" s="11">
        <v>2.5499999999999998E-2</v>
      </c>
      <c r="H82" s="11">
        <v>2351.7360839799999</v>
      </c>
      <c r="I82" s="11">
        <v>2720.4809570299999</v>
      </c>
      <c r="J82" s="11">
        <v>2569.5456207900002</v>
      </c>
      <c r="K82" s="13">
        <v>72.088098817200006</v>
      </c>
      <c r="O82" s="6">
        <f t="shared" si="12"/>
        <v>2600.4080513672611</v>
      </c>
      <c r="T82" s="1"/>
      <c r="U82" s="11">
        <v>23</v>
      </c>
      <c r="V82" s="11">
        <v>51</v>
      </c>
      <c r="W82" s="11">
        <v>25.5</v>
      </c>
      <c r="X82" s="11">
        <v>2.5499999999999998E-2</v>
      </c>
      <c r="Y82" s="11">
        <v>3056.4013671900002</v>
      </c>
      <c r="Z82" s="11">
        <v>3518.1506347700001</v>
      </c>
      <c r="AA82" s="11">
        <v>3306.97751991</v>
      </c>
      <c r="AB82" s="11">
        <v>93.737617508699998</v>
      </c>
      <c r="AF82" s="6">
        <f t="shared" si="14"/>
        <v>2236.9339997980842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51</v>
      </c>
      <c r="F83" s="11">
        <v>25.5</v>
      </c>
      <c r="G83" s="11">
        <v>2.5499999999999998E-2</v>
      </c>
      <c r="H83" s="11">
        <v>2057.6494140599998</v>
      </c>
      <c r="I83" s="11">
        <v>2263.91674805</v>
      </c>
      <c r="J83" s="11">
        <v>2161.2193866799998</v>
      </c>
      <c r="K83" s="13">
        <v>52.498852145900003</v>
      </c>
      <c r="O83" s="6">
        <f t="shared" si="12"/>
        <v>2187.1774715429315</v>
      </c>
      <c r="T83" s="1"/>
      <c r="U83" s="11">
        <v>24</v>
      </c>
      <c r="V83" s="11">
        <v>51</v>
      </c>
      <c r="W83" s="11">
        <v>25.5</v>
      </c>
      <c r="X83" s="11">
        <v>2.5499999999999998E-2</v>
      </c>
      <c r="Y83" s="11">
        <v>2550.0583496099998</v>
      </c>
      <c r="Z83" s="11">
        <v>2873.2829589799999</v>
      </c>
      <c r="AA83" s="11">
        <v>2763.4949209199999</v>
      </c>
      <c r="AB83" s="11">
        <v>78.919840627100001</v>
      </c>
      <c r="AF83" s="6">
        <f t="shared" si="14"/>
        <v>1869.3068548719687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1515.8981933600001</v>
      </c>
      <c r="I84" s="11">
        <v>1817.16345215</v>
      </c>
      <c r="J84" s="11">
        <v>1691.6562288699999</v>
      </c>
      <c r="K84" s="13">
        <v>64.287002341199994</v>
      </c>
      <c r="O84" s="6">
        <f t="shared" si="12"/>
        <v>1711.9744604287919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1920.3713378899999</v>
      </c>
      <c r="Z84" s="11">
        <v>2341.3222656200001</v>
      </c>
      <c r="AA84" s="11">
        <v>2211.4826566299998</v>
      </c>
      <c r="AB84" s="11">
        <v>89.216974529400005</v>
      </c>
      <c r="AF84" s="6">
        <f t="shared" si="14"/>
        <v>1495.9100008378859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1059.5733642600001</v>
      </c>
      <c r="I85" s="11">
        <v>1351.0278320299999</v>
      </c>
      <c r="J85" s="11">
        <v>1187.3155835</v>
      </c>
      <c r="K85" s="13">
        <v>70.766644868699998</v>
      </c>
      <c r="O85" s="6">
        <f t="shared" si="12"/>
        <v>1201.5762545200391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1397.89880371</v>
      </c>
      <c r="Z85" s="11">
        <v>1733.4577636700001</v>
      </c>
      <c r="AA85" s="11">
        <v>1572.5285864299999</v>
      </c>
      <c r="AB85" s="11">
        <v>91.011322855499998</v>
      </c>
      <c r="AF85" s="6">
        <f t="shared" si="14"/>
        <v>1063.703227331107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636.50970458999996</v>
      </c>
      <c r="I86" s="11">
        <v>847.08441162099996</v>
      </c>
      <c r="J86" s="11">
        <v>742.42399414099998</v>
      </c>
      <c r="K86" s="13">
        <v>55.810473087399998</v>
      </c>
      <c r="O86" s="6">
        <f t="shared" si="12"/>
        <v>751.3411383989893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861.82672119100005</v>
      </c>
      <c r="Z86" s="11">
        <v>1118.6352539100001</v>
      </c>
      <c r="AA86" s="11">
        <v>985.79695190400003</v>
      </c>
      <c r="AB86" s="11">
        <v>69.404139903200004</v>
      </c>
      <c r="AF86" s="6">
        <f t="shared" si="14"/>
        <v>666.82120012457426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49</v>
      </c>
      <c r="F87" s="11">
        <v>24.5</v>
      </c>
      <c r="G87" s="11">
        <v>2.4500000000000001E-2</v>
      </c>
      <c r="H87" s="11">
        <v>312.03335571299999</v>
      </c>
      <c r="I87" s="11">
        <v>435.74594116200001</v>
      </c>
      <c r="J87" s="11">
        <v>360.65303631199998</v>
      </c>
      <c r="K87" s="13">
        <v>30.583385293199999</v>
      </c>
      <c r="O87">
        <f t="shared" si="12"/>
        <v>364.98478633254848</v>
      </c>
      <c r="T87" s="1"/>
      <c r="U87" s="11">
        <v>28</v>
      </c>
      <c r="V87" s="11">
        <v>49</v>
      </c>
      <c r="W87" s="11">
        <v>24.5</v>
      </c>
      <c r="X87" s="11">
        <v>2.4500000000000001E-2</v>
      </c>
      <c r="Y87" s="11">
        <v>407.98403930699999</v>
      </c>
      <c r="Z87" s="11">
        <v>571.49389648399995</v>
      </c>
      <c r="AA87" s="11">
        <v>482.48096948699998</v>
      </c>
      <c r="AB87" s="11">
        <v>41.009268517999999</v>
      </c>
      <c r="AF87">
        <f t="shared" si="14"/>
        <v>326.36390129751624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72.504676818799993</v>
      </c>
      <c r="I88" s="11">
        <v>142.61647033700001</v>
      </c>
      <c r="J88" s="11">
        <v>99.877507826900001</v>
      </c>
      <c r="K88" s="13">
        <v>19.046837890999999</v>
      </c>
      <c r="O88">
        <f t="shared" si="12"/>
        <v>101.07712173007322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88.870941162099996</v>
      </c>
      <c r="Z88" s="11">
        <v>178.058151245</v>
      </c>
      <c r="AA88" s="11">
        <v>125.539271785</v>
      </c>
      <c r="AB88" s="11">
        <v>23.251638377599999</v>
      </c>
      <c r="AF88">
        <f t="shared" si="14"/>
        <v>84.918347244586485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1724</v>
      </c>
      <c r="F98" s="11">
        <v>862</v>
      </c>
      <c r="G98" s="11">
        <v>0.86199999999999999</v>
      </c>
      <c r="H98" s="11">
        <v>0</v>
      </c>
      <c r="I98" s="11">
        <v>2.2930717468299999</v>
      </c>
      <c r="J98" s="11">
        <v>0.87199748896899998</v>
      </c>
      <c r="K98" s="13">
        <v>0.43419987697899998</v>
      </c>
      <c r="O98">
        <f t="shared" ref="O98:O126" si="42">J98/P$98</f>
        <v>1.3157011469949582</v>
      </c>
      <c r="P98">
        <f>K$98/(SQRT(2-(PI()/2)))</f>
        <v>0.66276258173113956</v>
      </c>
      <c r="T98" s="1"/>
      <c r="U98" s="11">
        <v>1</v>
      </c>
      <c r="V98" s="11">
        <v>1724</v>
      </c>
      <c r="W98" s="11">
        <v>862</v>
      </c>
      <c r="X98" s="11">
        <v>0.86199999999999999</v>
      </c>
      <c r="Y98" s="11">
        <v>0</v>
      </c>
      <c r="Z98" s="11">
        <v>3.7952003478999998</v>
      </c>
      <c r="AA98" s="11">
        <v>1.4372313913899999</v>
      </c>
      <c r="AB98" s="11">
        <v>0.65800122239000003</v>
      </c>
      <c r="AF98">
        <f>AA98/AG$98</f>
        <v>1.4309738879415119</v>
      </c>
      <c r="AG98">
        <f>AB$98/(SQRT(2-(PI()/2)))</f>
        <v>1.0043728984163991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49</v>
      </c>
      <c r="F99" s="11">
        <v>24.5</v>
      </c>
      <c r="G99" s="11">
        <v>2.4500000000000001E-2</v>
      </c>
      <c r="H99" s="11">
        <v>0</v>
      </c>
      <c r="I99" s="11">
        <v>3.63657426834</v>
      </c>
      <c r="J99" s="11">
        <v>1.6829645876999999</v>
      </c>
      <c r="K99" s="13">
        <v>0.82137120722000001</v>
      </c>
      <c r="O99">
        <f t="shared" si="42"/>
        <v>2.5393174480431395</v>
      </c>
      <c r="T99" s="1"/>
      <c r="U99" s="11">
        <v>2</v>
      </c>
      <c r="V99" s="11">
        <v>49</v>
      </c>
      <c r="W99" s="11">
        <v>24.5</v>
      </c>
      <c r="X99" s="11">
        <v>2.4500000000000001E-2</v>
      </c>
      <c r="Y99" s="11">
        <v>0</v>
      </c>
      <c r="Z99" s="11">
        <v>5.0598549842800002</v>
      </c>
      <c r="AA99" s="11">
        <v>2.15091448049</v>
      </c>
      <c r="AB99" s="11">
        <v>1.2120558911199999</v>
      </c>
      <c r="AF99">
        <f t="shared" ref="AF99:AF126" si="44">AA99/AG$98</f>
        <v>2.1415497011930129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6.7789344787600001</v>
      </c>
      <c r="I100" s="11">
        <v>21.225837707499998</v>
      </c>
      <c r="J100" s="11">
        <v>11.6238838673</v>
      </c>
      <c r="K100" s="13">
        <v>3.4692883888799999</v>
      </c>
      <c r="O100">
        <f t="shared" si="42"/>
        <v>17.538533688697921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7.8277859687799998</v>
      </c>
      <c r="Z100" s="11">
        <v>23.259927749599999</v>
      </c>
      <c r="AA100" s="11">
        <v>12.9041958809</v>
      </c>
      <c r="AB100" s="11">
        <v>3.8744225162800001</v>
      </c>
      <c r="AF100">
        <f t="shared" si="44"/>
        <v>12.848012825959486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52</v>
      </c>
      <c r="F101" s="11">
        <v>26</v>
      </c>
      <c r="G101" s="11">
        <v>2.5999999999999999E-2</v>
      </c>
      <c r="H101" s="11">
        <v>33.021354675300003</v>
      </c>
      <c r="I101" s="11">
        <v>52.417846679699998</v>
      </c>
      <c r="J101" s="11">
        <v>42.427509674699998</v>
      </c>
      <c r="K101" s="13">
        <v>4.8413575436</v>
      </c>
      <c r="O101">
        <f t="shared" si="42"/>
        <v>64.016151249636195</v>
      </c>
      <c r="T101" s="1"/>
      <c r="U101" s="11">
        <v>4</v>
      </c>
      <c r="V101" s="11">
        <v>52</v>
      </c>
      <c r="W101" s="11">
        <v>26</v>
      </c>
      <c r="X101" s="11">
        <v>2.5999999999999999E-2</v>
      </c>
      <c r="Y101" s="11">
        <v>39.599849700900002</v>
      </c>
      <c r="Z101" s="11">
        <v>61.7729530334</v>
      </c>
      <c r="AA101" s="11">
        <v>50.053029427200002</v>
      </c>
      <c r="AB101" s="11">
        <v>5.6088845188200001</v>
      </c>
      <c r="AF101">
        <f t="shared" si="44"/>
        <v>49.835105572958931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77.039039611800007</v>
      </c>
      <c r="I102" s="11">
        <v>95.803787231399994</v>
      </c>
      <c r="J102" s="11">
        <v>86.698066711400003</v>
      </c>
      <c r="K102" s="13">
        <v>4.3854686998399997</v>
      </c>
      <c r="O102">
        <f t="shared" si="42"/>
        <v>130.8131585898289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95.235542297400002</v>
      </c>
      <c r="Z102" s="11">
        <v>123.822502136</v>
      </c>
      <c r="AA102" s="11">
        <v>105.653475392</v>
      </c>
      <c r="AB102" s="11">
        <v>5.8464273856200002</v>
      </c>
      <c r="AF102">
        <f>AA102/AG$98</f>
        <v>105.1934750117058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51</v>
      </c>
      <c r="F103" s="11">
        <v>25.5</v>
      </c>
      <c r="G103" s="11">
        <v>2.5499999999999998E-2</v>
      </c>
      <c r="H103" s="11">
        <v>125.31678771999999</v>
      </c>
      <c r="I103" s="11">
        <v>154.789154053</v>
      </c>
      <c r="J103" s="11">
        <v>136.037513434</v>
      </c>
      <c r="K103" s="13">
        <v>6.6067314358200004</v>
      </c>
      <c r="O103">
        <f t="shared" si="42"/>
        <v>205.25828884103453</v>
      </c>
      <c r="T103" s="1"/>
      <c r="U103" s="11">
        <v>6</v>
      </c>
      <c r="V103" s="11">
        <v>51</v>
      </c>
      <c r="W103" s="11">
        <v>25.5</v>
      </c>
      <c r="X103" s="11">
        <v>2.5499999999999998E-2</v>
      </c>
      <c r="Y103" s="11">
        <v>155.56246948200001</v>
      </c>
      <c r="Z103" s="11">
        <v>188.101486206</v>
      </c>
      <c r="AA103" s="11">
        <v>168.45775290099999</v>
      </c>
      <c r="AB103" s="11">
        <v>8.8300205454699991</v>
      </c>
      <c r="AF103">
        <f t="shared" si="44"/>
        <v>167.72431152474181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164.200561523</v>
      </c>
      <c r="I104" s="11">
        <v>197.81195068400001</v>
      </c>
      <c r="J104" s="11">
        <v>181.13753601100001</v>
      </c>
      <c r="K104" s="13">
        <v>8.1656506649999994</v>
      </c>
      <c r="O104">
        <f t="shared" si="42"/>
        <v>273.30682359566492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213.65069580100001</v>
      </c>
      <c r="Z104" s="11">
        <v>253.806365967</v>
      </c>
      <c r="AA104" s="11">
        <v>235.952305298</v>
      </c>
      <c r="AB104" s="11">
        <v>8.3495150515599992</v>
      </c>
      <c r="AF104">
        <f t="shared" si="44"/>
        <v>234.92500212822094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51</v>
      </c>
      <c r="F105" s="11">
        <v>25.5</v>
      </c>
      <c r="G105" s="11">
        <v>2.5499999999999998E-2</v>
      </c>
      <c r="H105" s="11">
        <v>212.451904297</v>
      </c>
      <c r="I105" s="11">
        <v>241.74620056200001</v>
      </c>
      <c r="J105" s="11">
        <v>225.88994254299999</v>
      </c>
      <c r="K105" s="13">
        <v>7.87248629637</v>
      </c>
      <c r="O105">
        <f t="shared" si="42"/>
        <v>340.83086276985375</v>
      </c>
      <c r="T105" s="1"/>
      <c r="U105" s="11">
        <v>8</v>
      </c>
      <c r="V105" s="11">
        <v>51</v>
      </c>
      <c r="W105" s="11">
        <v>25.5</v>
      </c>
      <c r="X105" s="11">
        <v>2.5499999999999998E-2</v>
      </c>
      <c r="Y105" s="11">
        <v>264.41070556599999</v>
      </c>
      <c r="Z105" s="11">
        <v>316.84780883799999</v>
      </c>
      <c r="AA105" s="11">
        <v>291.91281546800002</v>
      </c>
      <c r="AB105" s="11">
        <v>13.5851530687</v>
      </c>
      <c r="AF105">
        <f t="shared" si="44"/>
        <v>290.64186810323213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51</v>
      </c>
      <c r="F106" s="11">
        <v>25.5</v>
      </c>
      <c r="G106" s="11">
        <v>2.5499999999999998E-2</v>
      </c>
      <c r="H106" s="11">
        <v>243.25820922899999</v>
      </c>
      <c r="I106" s="11">
        <v>289.912200928</v>
      </c>
      <c r="J106" s="11">
        <v>263.36962112700002</v>
      </c>
      <c r="K106" s="13">
        <v>8.9365114782599999</v>
      </c>
      <c r="O106">
        <f t="shared" si="42"/>
        <v>397.38154866721214</v>
      </c>
      <c r="T106" s="1"/>
      <c r="U106" s="11">
        <v>9</v>
      </c>
      <c r="V106" s="11">
        <v>51</v>
      </c>
      <c r="W106" s="11">
        <v>25.5</v>
      </c>
      <c r="X106" s="11">
        <v>2.5499999999999998E-2</v>
      </c>
      <c r="Y106" s="11">
        <v>315.29989624000001</v>
      </c>
      <c r="Z106" s="11">
        <v>395.74237060500002</v>
      </c>
      <c r="AA106" s="11">
        <v>348.41963644600003</v>
      </c>
      <c r="AB106" s="11">
        <v>13.5414295209</v>
      </c>
      <c r="AF106">
        <f t="shared" si="44"/>
        <v>346.90266632577942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274.14392089799998</v>
      </c>
      <c r="I107" s="11">
        <v>313.50833129900002</v>
      </c>
      <c r="J107" s="11">
        <v>294.285965277</v>
      </c>
      <c r="K107" s="13">
        <v>9.8131667482699996</v>
      </c>
      <c r="O107">
        <f t="shared" si="42"/>
        <v>444.02923971405176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361.63491821299999</v>
      </c>
      <c r="Z107" s="11">
        <v>408.76208496100003</v>
      </c>
      <c r="AA107" s="11">
        <v>384.92006200700001</v>
      </c>
      <c r="AB107" s="11">
        <v>12.356736016799999</v>
      </c>
      <c r="AF107">
        <f t="shared" si="44"/>
        <v>383.24417416470101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51</v>
      </c>
      <c r="F108" s="11">
        <v>25.5</v>
      </c>
      <c r="G108" s="11">
        <v>2.5499999999999998E-2</v>
      </c>
      <c r="H108" s="11">
        <v>295.41796875</v>
      </c>
      <c r="I108" s="11">
        <v>347.11395263700001</v>
      </c>
      <c r="J108" s="11">
        <v>320.05223831500001</v>
      </c>
      <c r="K108" s="13">
        <v>12.2869211089</v>
      </c>
      <c r="O108">
        <f t="shared" si="42"/>
        <v>482.90631839688621</v>
      </c>
      <c r="T108" s="1"/>
      <c r="U108" s="11">
        <v>11</v>
      </c>
      <c r="V108" s="11">
        <v>51</v>
      </c>
      <c r="W108" s="11">
        <v>25.5</v>
      </c>
      <c r="X108" s="11">
        <v>2.5499999999999998E-2</v>
      </c>
      <c r="Y108" s="11">
        <v>380.13851928700001</v>
      </c>
      <c r="Z108" s="11">
        <v>473.78942871100003</v>
      </c>
      <c r="AA108" s="11">
        <v>420.81211703399998</v>
      </c>
      <c r="AB108" s="11">
        <v>21.278964806299999</v>
      </c>
      <c r="AF108">
        <f t="shared" si="44"/>
        <v>418.97996022940981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49</v>
      </c>
      <c r="F109" s="11">
        <v>24.5</v>
      </c>
      <c r="G109" s="11">
        <v>2.4500000000000001E-2</v>
      </c>
      <c r="H109" s="11">
        <v>317.31430053700001</v>
      </c>
      <c r="I109" s="11">
        <v>356.024169922</v>
      </c>
      <c r="J109" s="11">
        <v>334.35358288800001</v>
      </c>
      <c r="K109" s="13">
        <v>9.4210531747000008</v>
      </c>
      <c r="O109">
        <f t="shared" si="42"/>
        <v>504.48470101414989</v>
      </c>
      <c r="T109" s="1"/>
      <c r="U109" s="11">
        <v>12</v>
      </c>
      <c r="V109" s="11">
        <v>49</v>
      </c>
      <c r="W109" s="11">
        <v>24.5</v>
      </c>
      <c r="X109" s="11">
        <v>2.4500000000000001E-2</v>
      </c>
      <c r="Y109" s="11">
        <v>404.54309081999997</v>
      </c>
      <c r="Z109" s="11">
        <v>481.05999755900001</v>
      </c>
      <c r="AA109" s="11">
        <v>446.174771679</v>
      </c>
      <c r="AB109" s="11">
        <v>19.4774804889</v>
      </c>
      <c r="AF109">
        <f t="shared" si="44"/>
        <v>444.23218944127871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310.94866943400001</v>
      </c>
      <c r="I110" s="11">
        <v>390.57946777299998</v>
      </c>
      <c r="J110" s="11">
        <v>351.57449751600001</v>
      </c>
      <c r="K110" s="13">
        <v>16.498389922600001</v>
      </c>
      <c r="O110">
        <f t="shared" si="42"/>
        <v>530.468235846516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400.70892334000001</v>
      </c>
      <c r="Z110" s="11">
        <v>488.48391723600002</v>
      </c>
      <c r="AA110" s="11">
        <v>448.439522963</v>
      </c>
      <c r="AB110" s="11">
        <v>21.523002077800001</v>
      </c>
      <c r="AF110">
        <f t="shared" si="44"/>
        <v>446.48708031654115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51</v>
      </c>
      <c r="F111" s="11">
        <v>25.5</v>
      </c>
      <c r="G111" s="11">
        <v>2.5499999999999998E-2</v>
      </c>
      <c r="H111" s="11">
        <v>327.210845947</v>
      </c>
      <c r="I111" s="11">
        <v>380.10971069300001</v>
      </c>
      <c r="J111" s="11">
        <v>354.13313143900001</v>
      </c>
      <c r="K111" s="13">
        <v>11.922566933100001</v>
      </c>
      <c r="O111">
        <f t="shared" si="42"/>
        <v>534.32879465524786</v>
      </c>
      <c r="T111" s="1"/>
      <c r="U111" s="11">
        <v>14</v>
      </c>
      <c r="V111" s="11">
        <v>51</v>
      </c>
      <c r="W111" s="11">
        <v>25.5</v>
      </c>
      <c r="X111" s="11">
        <v>2.5499999999999998E-2</v>
      </c>
      <c r="Y111" s="11">
        <v>426.52108764600001</v>
      </c>
      <c r="Z111" s="11">
        <v>499.32205200200002</v>
      </c>
      <c r="AA111" s="11">
        <v>459.44438620199998</v>
      </c>
      <c r="AB111" s="11">
        <v>18.061076089899998</v>
      </c>
      <c r="AF111">
        <f t="shared" si="44"/>
        <v>457.44402992793687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49</v>
      </c>
      <c r="F112" s="11">
        <v>24.5</v>
      </c>
      <c r="G112" s="11">
        <v>2.4500000000000001E-2</v>
      </c>
      <c r="H112" s="11">
        <v>331.76132202100001</v>
      </c>
      <c r="I112" s="11">
        <v>366.59075927700002</v>
      </c>
      <c r="J112" s="11">
        <v>347.10338483499999</v>
      </c>
      <c r="K112" s="13">
        <v>8.6850974673000003</v>
      </c>
      <c r="O112">
        <f t="shared" si="42"/>
        <v>523.72206036189311</v>
      </c>
      <c r="T112" s="1"/>
      <c r="U112" s="11">
        <v>15</v>
      </c>
      <c r="V112" s="11">
        <v>49</v>
      </c>
      <c r="W112" s="11">
        <v>24.5</v>
      </c>
      <c r="X112" s="11">
        <v>2.4500000000000001E-2</v>
      </c>
      <c r="Y112" s="11">
        <v>432.85772705099998</v>
      </c>
      <c r="Z112" s="11">
        <v>510.60748290999999</v>
      </c>
      <c r="AA112" s="11">
        <v>470.40182308300001</v>
      </c>
      <c r="AB112" s="11">
        <v>17.163813576900001</v>
      </c>
      <c r="AF112">
        <f t="shared" si="44"/>
        <v>468.35375966902876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51</v>
      </c>
      <c r="F113" s="11">
        <v>25.5</v>
      </c>
      <c r="G113" s="11">
        <v>2.5499999999999998E-2</v>
      </c>
      <c r="H113" s="11">
        <v>335.10552978499999</v>
      </c>
      <c r="I113" s="11">
        <v>382.47042846699998</v>
      </c>
      <c r="J113" s="11">
        <v>357.267886293</v>
      </c>
      <c r="K113" s="13">
        <v>13.3195928092</v>
      </c>
      <c r="O113">
        <f t="shared" si="42"/>
        <v>539.05862542784826</v>
      </c>
      <c r="T113" s="1"/>
      <c r="U113" s="11">
        <v>16</v>
      </c>
      <c r="V113" s="11">
        <v>51</v>
      </c>
      <c r="W113" s="11">
        <v>25.5</v>
      </c>
      <c r="X113" s="11">
        <v>2.5499999999999998E-2</v>
      </c>
      <c r="Y113" s="11">
        <v>450.09735107400002</v>
      </c>
      <c r="Z113" s="11">
        <v>516.86889648399995</v>
      </c>
      <c r="AA113" s="11">
        <v>481.212727266</v>
      </c>
      <c r="AB113" s="11">
        <v>17.438064300600001</v>
      </c>
      <c r="AF113">
        <f t="shared" si="44"/>
        <v>479.11759469488976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51</v>
      </c>
      <c r="F114" s="11">
        <v>25.5</v>
      </c>
      <c r="G114" s="11">
        <v>2.5499999999999998E-2</v>
      </c>
      <c r="H114" s="11">
        <v>334.67303466800001</v>
      </c>
      <c r="I114" s="11">
        <v>382.28018188499999</v>
      </c>
      <c r="J114" s="11">
        <v>360.11700379600001</v>
      </c>
      <c r="K114" s="13">
        <v>10.8645937631</v>
      </c>
      <c r="O114">
        <f t="shared" si="42"/>
        <v>543.35747630074763</v>
      </c>
      <c r="T114" s="1"/>
      <c r="U114" s="11">
        <v>17</v>
      </c>
      <c r="V114" s="11">
        <v>51</v>
      </c>
      <c r="W114" s="11">
        <v>25.5</v>
      </c>
      <c r="X114" s="11">
        <v>2.5499999999999998E-2</v>
      </c>
      <c r="Y114" s="11">
        <v>424.27273559600002</v>
      </c>
      <c r="Z114" s="11">
        <v>544.32348632799994</v>
      </c>
      <c r="AA114" s="11">
        <v>491.73329132700002</v>
      </c>
      <c r="AB114" s="11">
        <v>30.053299533099999</v>
      </c>
      <c r="AF114">
        <f t="shared" si="44"/>
        <v>489.5923536988293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337.69784545900001</v>
      </c>
      <c r="I115" s="11">
        <v>401.63366699199997</v>
      </c>
      <c r="J115" s="11">
        <v>367.79863856399999</v>
      </c>
      <c r="K115" s="13">
        <v>17.019352662799999</v>
      </c>
      <c r="O115">
        <f t="shared" si="42"/>
        <v>554.94780288185234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443.69552612299998</v>
      </c>
      <c r="Z115" s="11">
        <v>528.67675781200001</v>
      </c>
      <c r="AA115" s="11">
        <v>483.92347071699999</v>
      </c>
      <c r="AB115" s="11">
        <v>18.9190931027</v>
      </c>
      <c r="AF115">
        <f t="shared" si="44"/>
        <v>481.81653594994958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51</v>
      </c>
      <c r="F116" s="11">
        <v>25.5</v>
      </c>
      <c r="G116" s="11">
        <v>2.5499999999999998E-2</v>
      </c>
      <c r="H116" s="11">
        <v>330.38973999000001</v>
      </c>
      <c r="I116" s="11">
        <v>385.02493286100002</v>
      </c>
      <c r="J116" s="11">
        <v>361.104906868</v>
      </c>
      <c r="K116" s="13">
        <v>13.6332193221</v>
      </c>
      <c r="O116">
        <f t="shared" si="42"/>
        <v>544.84805995654131</v>
      </c>
      <c r="T116" s="1"/>
      <c r="U116" s="11">
        <v>19</v>
      </c>
      <c r="V116" s="11">
        <v>51</v>
      </c>
      <c r="W116" s="11">
        <v>25.5</v>
      </c>
      <c r="X116" s="11">
        <v>2.5499999999999998E-2</v>
      </c>
      <c r="Y116" s="11">
        <v>404.99057006800001</v>
      </c>
      <c r="Z116" s="11">
        <v>536.07995605500003</v>
      </c>
      <c r="AA116" s="11">
        <v>470.55524220199999</v>
      </c>
      <c r="AB116" s="11">
        <v>24.215353401600002</v>
      </c>
      <c r="AF116">
        <f t="shared" si="44"/>
        <v>468.5065108227505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51</v>
      </c>
      <c r="F117" s="11">
        <v>25.5</v>
      </c>
      <c r="G117" s="11">
        <v>2.5499999999999998E-2</v>
      </c>
      <c r="H117" s="11">
        <v>305.68075561500001</v>
      </c>
      <c r="I117" s="11">
        <v>389.24459838899998</v>
      </c>
      <c r="J117" s="11">
        <v>356.38237807299998</v>
      </c>
      <c r="K117" s="13">
        <v>16.896426812000001</v>
      </c>
      <c r="O117">
        <f t="shared" si="42"/>
        <v>537.72253880435926</v>
      </c>
      <c r="T117" s="1"/>
      <c r="U117" s="11">
        <v>20</v>
      </c>
      <c r="V117" s="11">
        <v>51</v>
      </c>
      <c r="W117" s="11">
        <v>25.5</v>
      </c>
      <c r="X117" s="11">
        <v>2.5499999999999998E-2</v>
      </c>
      <c r="Y117" s="11">
        <v>412.68377685500002</v>
      </c>
      <c r="Z117" s="11">
        <v>517.397949219</v>
      </c>
      <c r="AA117" s="11">
        <v>472.16271015199999</v>
      </c>
      <c r="AB117" s="11">
        <v>19.458673369</v>
      </c>
      <c r="AF117">
        <f t="shared" si="44"/>
        <v>470.10698008325573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51</v>
      </c>
      <c r="F118" s="11">
        <v>25.5</v>
      </c>
      <c r="G118" s="11">
        <v>2.5499999999999998E-2</v>
      </c>
      <c r="H118" s="11">
        <v>305.03680419900002</v>
      </c>
      <c r="I118" s="11">
        <v>380.09890747100002</v>
      </c>
      <c r="J118" s="11">
        <v>349.37358063300002</v>
      </c>
      <c r="K118" s="13">
        <v>16.0681842059</v>
      </c>
      <c r="O118">
        <f t="shared" si="42"/>
        <v>527.14741336246573</v>
      </c>
      <c r="T118" s="1"/>
      <c r="U118" s="11">
        <v>21</v>
      </c>
      <c r="V118" s="11">
        <v>51</v>
      </c>
      <c r="W118" s="11">
        <v>25.5</v>
      </c>
      <c r="X118" s="11">
        <v>2.5499999999999998E-2</v>
      </c>
      <c r="Y118" s="11">
        <v>430.457763672</v>
      </c>
      <c r="Z118" s="11">
        <v>500.809814453</v>
      </c>
      <c r="AA118" s="11">
        <v>464.50744928099999</v>
      </c>
      <c r="AB118" s="11">
        <v>16.236571793500001</v>
      </c>
      <c r="AF118">
        <f t="shared" si="44"/>
        <v>462.48504914199867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314.27297973600002</v>
      </c>
      <c r="I119" s="11">
        <v>365.616943359</v>
      </c>
      <c r="J119" s="11">
        <v>336.97273344199999</v>
      </c>
      <c r="K119" s="13">
        <v>10.394494160400001</v>
      </c>
      <c r="O119">
        <f t="shared" si="42"/>
        <v>508.43656949042798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412.75643920900001</v>
      </c>
      <c r="Z119" s="11">
        <v>474.43518066399997</v>
      </c>
      <c r="AA119" s="11">
        <v>442.44444005600002</v>
      </c>
      <c r="AB119" s="11">
        <v>11.5106182841</v>
      </c>
      <c r="AF119">
        <f t="shared" si="44"/>
        <v>440.51809915779774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51</v>
      </c>
      <c r="F120" s="11">
        <v>25.5</v>
      </c>
      <c r="G120" s="11">
        <v>2.5499999999999998E-2</v>
      </c>
      <c r="H120" s="11">
        <v>287.961029053</v>
      </c>
      <c r="I120" s="11">
        <v>337.01535034199998</v>
      </c>
      <c r="J120" s="11">
        <v>312.40308694300001</v>
      </c>
      <c r="K120" s="13">
        <v>11.577072201</v>
      </c>
      <c r="O120">
        <f t="shared" si="42"/>
        <v>471.36500393097236</v>
      </c>
      <c r="T120" s="1"/>
      <c r="U120" s="11">
        <v>23</v>
      </c>
      <c r="V120" s="11">
        <v>51</v>
      </c>
      <c r="W120" s="11">
        <v>25.5</v>
      </c>
      <c r="X120" s="11">
        <v>2.5499999999999998E-2</v>
      </c>
      <c r="Y120" s="11">
        <v>371.59207153300002</v>
      </c>
      <c r="Z120" s="11">
        <v>420.51083374000001</v>
      </c>
      <c r="AA120" s="11">
        <v>401.68573177600001</v>
      </c>
      <c r="AB120" s="11">
        <v>11.150212589700001</v>
      </c>
      <c r="AF120">
        <f t="shared" si="44"/>
        <v>399.93684856425375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51</v>
      </c>
      <c r="F121" s="11">
        <v>25.5</v>
      </c>
      <c r="G121" s="11">
        <v>2.5499999999999998E-2</v>
      </c>
      <c r="H121" s="11">
        <v>249.49856567399999</v>
      </c>
      <c r="I121" s="11">
        <v>304.00607299799998</v>
      </c>
      <c r="J121" s="11">
        <v>275.16638243400001</v>
      </c>
      <c r="K121" s="13">
        <v>13.6385290228</v>
      </c>
      <c r="O121">
        <f t="shared" si="42"/>
        <v>415.18092604936129</v>
      </c>
      <c r="T121" s="1"/>
      <c r="U121" s="11">
        <v>24</v>
      </c>
      <c r="V121" s="11">
        <v>51</v>
      </c>
      <c r="W121" s="11">
        <v>25.5</v>
      </c>
      <c r="X121" s="11">
        <v>2.5499999999999998E-2</v>
      </c>
      <c r="Y121" s="11">
        <v>327.75335693400001</v>
      </c>
      <c r="Z121" s="11">
        <v>381.71270751999998</v>
      </c>
      <c r="AA121" s="11">
        <v>351.55573168000001</v>
      </c>
      <c r="AB121" s="11">
        <v>13.008023961899999</v>
      </c>
      <c r="AF121">
        <f t="shared" si="44"/>
        <v>350.02510744196712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198.24905395499999</v>
      </c>
      <c r="I122" s="11">
        <v>238.63090515100001</v>
      </c>
      <c r="J122" s="11">
        <v>216.54925889200001</v>
      </c>
      <c r="K122" s="13">
        <v>9.5519482121199992</v>
      </c>
      <c r="O122">
        <f t="shared" si="42"/>
        <v>326.73730361537935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247.10240173299999</v>
      </c>
      <c r="Z122" s="11">
        <v>301.97637939499998</v>
      </c>
      <c r="AA122" s="11">
        <v>279.09499271099997</v>
      </c>
      <c r="AB122" s="11">
        <v>11.527709497</v>
      </c>
      <c r="AF122">
        <f t="shared" si="44"/>
        <v>277.87985234473246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128.87979125999999</v>
      </c>
      <c r="I123" s="11">
        <v>164.65562439000001</v>
      </c>
      <c r="J123" s="11">
        <v>148.73662322999999</v>
      </c>
      <c r="K123" s="13">
        <v>7.83361290668</v>
      </c>
      <c r="O123">
        <f t="shared" si="42"/>
        <v>224.41916204970278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168.13322448700001</v>
      </c>
      <c r="Z123" s="11">
        <v>210.23272705100001</v>
      </c>
      <c r="AA123" s="11">
        <v>190.00008789099999</v>
      </c>
      <c r="AB123" s="11">
        <v>9.5242513560899997</v>
      </c>
      <c r="AF123">
        <f t="shared" si="44"/>
        <v>189.17285421637152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72.938110351600002</v>
      </c>
      <c r="I124" s="11">
        <v>96.400291442899999</v>
      </c>
      <c r="J124" s="11">
        <v>82.109553985600002</v>
      </c>
      <c r="K124" s="13">
        <v>5.7000394099099996</v>
      </c>
      <c r="O124">
        <f t="shared" si="42"/>
        <v>123.88984569878612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86.712005615199999</v>
      </c>
      <c r="Z124" s="11">
        <v>116.036621094</v>
      </c>
      <c r="AA124" s="11">
        <v>100.13485473599999</v>
      </c>
      <c r="AB124" s="11">
        <v>7.2331702936799998</v>
      </c>
      <c r="AF124">
        <f t="shared" si="44"/>
        <v>99.698881654297153</v>
      </c>
    </row>
    <row r="125" spans="3:51" x14ac:dyDescent="0.25">
      <c r="C125" s="1">
        <f>C38</f>
        <v>26</v>
      </c>
      <c r="D125" s="11">
        <v>28</v>
      </c>
      <c r="E125" s="11">
        <v>49</v>
      </c>
      <c r="F125" s="11">
        <v>24.5</v>
      </c>
      <c r="G125" s="11">
        <v>2.4500000000000001E-2</v>
      </c>
      <c r="H125" s="11">
        <v>22.487747192400001</v>
      </c>
      <c r="I125" s="11">
        <v>36.314697265600003</v>
      </c>
      <c r="J125" s="11">
        <v>29.136711315199999</v>
      </c>
      <c r="K125" s="13">
        <v>3.3058399464799999</v>
      </c>
      <c r="O125">
        <f t="shared" si="42"/>
        <v>43.96251707375324</v>
      </c>
      <c r="U125" s="11">
        <v>28</v>
      </c>
      <c r="V125" s="11">
        <v>49</v>
      </c>
      <c r="W125" s="11">
        <v>24.5</v>
      </c>
      <c r="X125" s="11">
        <v>2.4500000000000001E-2</v>
      </c>
      <c r="Y125" s="11">
        <v>26.634000778200001</v>
      </c>
      <c r="Z125" s="11">
        <v>41.244819641100001</v>
      </c>
      <c r="AA125" s="11">
        <v>32.518859318300002</v>
      </c>
      <c r="AB125" s="11">
        <v>3.2535597279399999</v>
      </c>
      <c r="AF125">
        <f t="shared" si="44"/>
        <v>32.377276775959096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2.9108126163499999</v>
      </c>
      <c r="I126" s="11">
        <v>7.2855601310699996</v>
      </c>
      <c r="J126" s="11">
        <v>5.0292295147399999</v>
      </c>
      <c r="K126" s="13">
        <v>1.07970046049</v>
      </c>
      <c r="O126">
        <f t="shared" si="42"/>
        <v>7.5882822195598676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3.8726747036</v>
      </c>
      <c r="Z126" s="11">
        <v>9.7585287094099993</v>
      </c>
      <c r="AA126" s="11">
        <v>6.1205421896500001</v>
      </c>
      <c r="AB126" s="11">
        <v>1.3712776848299999</v>
      </c>
      <c r="AF126">
        <f t="shared" si="44"/>
        <v>6.0938942093123947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3" spans="3:17" ht="23.25" x14ac:dyDescent="0.35">
      <c r="C163" s="32" t="s">
        <v>61</v>
      </c>
      <c r="D163" s="31"/>
      <c r="E163" s="31"/>
      <c r="F163" s="31"/>
      <c r="G163" s="31"/>
      <c r="H163" s="31"/>
      <c r="I163" s="2"/>
      <c r="J163" s="2"/>
      <c r="K163" s="2"/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>
        <v>1.39132117641</v>
      </c>
      <c r="F167" s="11">
        <v>0.71521681848999996</v>
      </c>
      <c r="G167" s="11">
        <v>0</v>
      </c>
      <c r="H167" s="6">
        <f>E167/F167</f>
        <v>1.94531384111943</v>
      </c>
      <c r="N167" s="11">
        <v>1.1546144408500001</v>
      </c>
      <c r="O167" s="11">
        <v>0.54769081705300005</v>
      </c>
      <c r="P167" s="11">
        <v>0</v>
      </c>
      <c r="Q167" s="6">
        <f>N167/O167</f>
        <v>2.1081500819435286</v>
      </c>
    </row>
    <row r="168" spans="3:17" x14ac:dyDescent="0.25">
      <c r="C168">
        <f t="shared" ref="C168" si="70">C12</f>
        <v>-26</v>
      </c>
      <c r="D168" s="11">
        <v>2</v>
      </c>
      <c r="E168" s="11">
        <v>13.8506507095</v>
      </c>
      <c r="F168" s="11">
        <v>2.1431984858900002</v>
      </c>
      <c r="G168" s="11">
        <v>0</v>
      </c>
      <c r="H168" s="6">
        <f t="shared" ref="H168:H195" si="71">E168/F168</f>
        <v>6.4626075469385551</v>
      </c>
      <c r="N168" s="11">
        <v>1.9169395334899999</v>
      </c>
      <c r="O168" s="11">
        <v>0.68223935329600005</v>
      </c>
      <c r="P168" s="11">
        <v>0</v>
      </c>
      <c r="Q168" s="6">
        <f t="shared" ref="Q168:Q195" si="72">N168/O168</f>
        <v>2.8097756663097475</v>
      </c>
    </row>
    <row r="169" spans="3:17" x14ac:dyDescent="0.25">
      <c r="C169">
        <f t="shared" ref="C169" si="73">C13</f>
        <v>-24</v>
      </c>
      <c r="D169" s="11">
        <v>3</v>
      </c>
      <c r="E169" s="11">
        <v>99.712192077599994</v>
      </c>
      <c r="F169" s="11">
        <v>10.511337251700001</v>
      </c>
      <c r="G169" s="11">
        <v>8.3469402599299993</v>
      </c>
      <c r="H169" s="6">
        <f t="shared" si="71"/>
        <v>9.4861566792059229</v>
      </c>
      <c r="N169" s="11">
        <v>12.2640398312</v>
      </c>
      <c r="O169" s="11">
        <v>1.03600319058</v>
      </c>
      <c r="P169" s="11">
        <v>26.668715047799999</v>
      </c>
      <c r="Q169" s="6">
        <f t="shared" si="72"/>
        <v>11.837839827823361</v>
      </c>
    </row>
    <row r="170" spans="3:17" x14ac:dyDescent="0.25">
      <c r="C170">
        <f t="shared" ref="C170" si="74">C14</f>
        <v>-22</v>
      </c>
      <c r="D170" s="11">
        <v>4</v>
      </c>
      <c r="E170" s="11">
        <v>386.884746845</v>
      </c>
      <c r="F170" s="11">
        <v>46.921115875200002</v>
      </c>
      <c r="G170" s="11">
        <v>8.3364251943699994</v>
      </c>
      <c r="H170" s="6">
        <f t="shared" si="71"/>
        <v>8.2454293686030304</v>
      </c>
      <c r="N170" s="11">
        <v>46.240269294199997</v>
      </c>
      <c r="O170" s="11">
        <v>5.3920567264899999</v>
      </c>
      <c r="P170" s="11">
        <v>8.9948762471899997</v>
      </c>
      <c r="Q170" s="6">
        <f t="shared" si="72"/>
        <v>8.575627379258016</v>
      </c>
    </row>
    <row r="171" spans="3:17" x14ac:dyDescent="0.25">
      <c r="C171">
        <f t="shared" ref="C171" si="75">C15</f>
        <v>-20</v>
      </c>
      <c r="D171" s="11">
        <v>5</v>
      </c>
      <c r="E171" s="11">
        <v>821.12675133499999</v>
      </c>
      <c r="F171" s="11">
        <v>127.085912432</v>
      </c>
      <c r="G171" s="11">
        <v>6.5079055513700004</v>
      </c>
      <c r="H171" s="6">
        <f t="shared" si="71"/>
        <v>6.4611941293993631</v>
      </c>
      <c r="N171" s="11">
        <v>96.175771129400005</v>
      </c>
      <c r="O171" s="11">
        <v>13.403497939199999</v>
      </c>
      <c r="P171" s="11">
        <v>7.5900623944300003</v>
      </c>
      <c r="Q171" s="6">
        <f t="shared" si="72"/>
        <v>7.1754232787340841</v>
      </c>
    </row>
    <row r="172" spans="3:17" x14ac:dyDescent="0.25">
      <c r="C172">
        <f t="shared" ref="C172" si="76">C16</f>
        <v>-18</v>
      </c>
      <c r="D172" s="11">
        <v>6</v>
      </c>
      <c r="E172" s="11">
        <v>1314.1686317599999</v>
      </c>
      <c r="F172" s="11">
        <v>230.39606730099999</v>
      </c>
      <c r="G172" s="11">
        <v>6.1185923464199998</v>
      </c>
      <c r="H172" s="6">
        <f t="shared" si="71"/>
        <v>5.7039542695106409</v>
      </c>
      <c r="N172" s="11">
        <v>152.24763249399999</v>
      </c>
      <c r="O172" s="11">
        <v>22.9245711682</v>
      </c>
      <c r="P172" s="11">
        <v>7.0355302492799998</v>
      </c>
      <c r="Q172" s="6">
        <f t="shared" si="72"/>
        <v>6.6412423323840182</v>
      </c>
    </row>
    <row r="173" spans="3:17" x14ac:dyDescent="0.25">
      <c r="C173">
        <f t="shared" ref="C173" si="77">C17</f>
        <v>-16</v>
      </c>
      <c r="D173" s="11">
        <v>7</v>
      </c>
      <c r="E173" s="11">
        <v>1816.0658642599999</v>
      </c>
      <c r="F173" s="11">
        <v>330.53255340599998</v>
      </c>
      <c r="G173" s="11">
        <v>5.6196288681000004</v>
      </c>
      <c r="H173" s="6">
        <f t="shared" si="71"/>
        <v>5.4943630984185958</v>
      </c>
      <c r="N173" s="11">
        <v>208.54492034899999</v>
      </c>
      <c r="O173" s="11">
        <v>38.759895286599999</v>
      </c>
      <c r="P173" s="11">
        <v>5.4789719104800003</v>
      </c>
      <c r="Q173" s="6">
        <f t="shared" si="72"/>
        <v>5.3804304373623468</v>
      </c>
    </row>
    <row r="174" spans="3:17" x14ac:dyDescent="0.25">
      <c r="C174">
        <f t="shared" ref="C174" si="78">C18</f>
        <v>-14</v>
      </c>
      <c r="D174" s="11">
        <v>8</v>
      </c>
      <c r="E174" s="11">
        <v>2245.6521762000002</v>
      </c>
      <c r="F174" s="11">
        <v>440.90522496800003</v>
      </c>
      <c r="G174" s="11">
        <v>5.1388074930999998</v>
      </c>
      <c r="H174" s="6">
        <f t="shared" si="71"/>
        <v>5.0932763982622005</v>
      </c>
      <c r="N174" s="11">
        <v>258.90137945399999</v>
      </c>
      <c r="O174" s="11">
        <v>46.685221316800003</v>
      </c>
      <c r="P174" s="11">
        <v>5.7089521838200001</v>
      </c>
      <c r="Q174" s="6">
        <f t="shared" si="72"/>
        <v>5.5456817414900534</v>
      </c>
    </row>
    <row r="175" spans="3:17" x14ac:dyDescent="0.25">
      <c r="C175">
        <f t="shared" ref="C175" si="79">C19</f>
        <v>-12</v>
      </c>
      <c r="D175" s="11">
        <v>9</v>
      </c>
      <c r="E175" s="11">
        <v>2572.1292413400001</v>
      </c>
      <c r="F175" s="11">
        <v>507.66681446699999</v>
      </c>
      <c r="G175" s="11">
        <v>5.0857242976899997</v>
      </c>
      <c r="H175" s="6">
        <f t="shared" si="71"/>
        <v>5.0665695846999217</v>
      </c>
      <c r="N175" s="11">
        <v>305.89462818800001</v>
      </c>
      <c r="O175" s="11">
        <v>60.139442668199997</v>
      </c>
      <c r="P175" s="11">
        <v>5.2157116450499998</v>
      </c>
      <c r="Q175" s="6">
        <f t="shared" si="72"/>
        <v>5.0864227305143999</v>
      </c>
    </row>
    <row r="176" spans="3:17" x14ac:dyDescent="0.25">
      <c r="C176">
        <f t="shared" ref="C176" si="80">C20</f>
        <v>-10</v>
      </c>
      <c r="D176" s="11">
        <v>10</v>
      </c>
      <c r="E176" s="11">
        <v>2875.9719587099999</v>
      </c>
      <c r="F176" s="11">
        <v>574.02248647299996</v>
      </c>
      <c r="G176" s="11">
        <v>5.0292633990900004</v>
      </c>
      <c r="H176" s="6">
        <f t="shared" si="71"/>
        <v>5.0102078341582104</v>
      </c>
      <c r="N176" s="11">
        <v>339.60301177399998</v>
      </c>
      <c r="O176" s="11">
        <v>64.087984201899999</v>
      </c>
      <c r="P176" s="11">
        <v>5.3966585178799997</v>
      </c>
      <c r="Q176" s="6">
        <f t="shared" si="72"/>
        <v>5.299012225195435</v>
      </c>
    </row>
    <row r="177" spans="3:17" x14ac:dyDescent="0.25">
      <c r="C177">
        <f t="shared" ref="C177" si="81">C21</f>
        <v>-8</v>
      </c>
      <c r="D177" s="11">
        <v>11</v>
      </c>
      <c r="E177" s="11">
        <v>3164.6578249499998</v>
      </c>
      <c r="F177" s="11">
        <v>616.47609336699998</v>
      </c>
      <c r="G177" s="11">
        <v>5.1525175898700004</v>
      </c>
      <c r="H177" s="6">
        <f t="shared" si="71"/>
        <v>5.1334639883042774</v>
      </c>
      <c r="N177" s="11">
        <v>370.432176777</v>
      </c>
      <c r="O177" s="11">
        <v>71.247993394399998</v>
      </c>
      <c r="P177" s="11">
        <v>5.3196635994300001</v>
      </c>
      <c r="Q177" s="6">
        <f t="shared" si="72"/>
        <v>5.1991945194363254</v>
      </c>
    </row>
    <row r="178" spans="3:17" x14ac:dyDescent="0.25">
      <c r="C178">
        <f t="shared" ref="C178" si="82">C22</f>
        <v>-6</v>
      </c>
      <c r="D178" s="11">
        <v>12</v>
      </c>
      <c r="E178" s="11">
        <v>3429.3019222299999</v>
      </c>
      <c r="F178" s="11">
        <v>671.93950793199997</v>
      </c>
      <c r="G178" s="11">
        <v>5.1224197076299998</v>
      </c>
      <c r="H178" s="6">
        <f t="shared" si="71"/>
        <v>5.1035872749679783</v>
      </c>
      <c r="N178" s="11">
        <v>390.26417697199997</v>
      </c>
      <c r="O178" s="11">
        <v>79.069521067099998</v>
      </c>
      <c r="P178" s="11">
        <v>5.0533118637200003</v>
      </c>
      <c r="Q178" s="6">
        <f t="shared" si="72"/>
        <v>4.9357093821374471</v>
      </c>
    </row>
    <row r="179" spans="3:17" x14ac:dyDescent="0.25">
      <c r="C179">
        <f t="shared" ref="C179" si="83">C23</f>
        <v>-4</v>
      </c>
      <c r="D179" s="11">
        <v>13</v>
      </c>
      <c r="E179" s="11">
        <v>3626.0532367400001</v>
      </c>
      <c r="F179" s="11">
        <v>708.85069509699997</v>
      </c>
      <c r="G179" s="11">
        <v>5.1278751355000001</v>
      </c>
      <c r="H179" s="6">
        <f t="shared" si="71"/>
        <v>5.1153977301860536</v>
      </c>
      <c r="N179" s="11">
        <v>400.00701024</v>
      </c>
      <c r="O179" s="11">
        <v>68.493916218099997</v>
      </c>
      <c r="P179" s="11">
        <v>6.1158737402699996</v>
      </c>
      <c r="Q179" s="6">
        <f t="shared" si="72"/>
        <v>5.8400370766695238</v>
      </c>
    </row>
    <row r="180" spans="3:17" x14ac:dyDescent="0.25">
      <c r="C180">
        <f t="shared" ref="C180" si="84">C24</f>
        <v>-2</v>
      </c>
      <c r="D180" s="11">
        <v>14</v>
      </c>
      <c r="E180" s="11">
        <v>3719.58977194</v>
      </c>
      <c r="F180" s="11">
        <v>720.46793260799996</v>
      </c>
      <c r="G180" s="11">
        <v>5.1797932082499996</v>
      </c>
      <c r="H180" s="6">
        <f t="shared" si="71"/>
        <v>5.1627416066605072</v>
      </c>
      <c r="N180" s="11">
        <v>406.78876031599998</v>
      </c>
      <c r="O180" s="11">
        <v>74.466302086300004</v>
      </c>
      <c r="P180" s="11">
        <v>5.6722186172700004</v>
      </c>
      <c r="Q180" s="6">
        <f t="shared" si="72"/>
        <v>5.4627227204671316</v>
      </c>
    </row>
    <row r="181" spans="3:17" x14ac:dyDescent="0.25">
      <c r="C181">
        <f t="shared" ref="C181" si="85">C25</f>
        <v>0</v>
      </c>
      <c r="D181" s="11">
        <v>15</v>
      </c>
      <c r="E181" s="11">
        <v>3773.3404715400002</v>
      </c>
      <c r="F181" s="11">
        <v>748.90835259899995</v>
      </c>
      <c r="G181" s="11">
        <v>5.0434931930199998</v>
      </c>
      <c r="H181" s="6">
        <f t="shared" si="71"/>
        <v>5.0384542493685078</v>
      </c>
      <c r="N181" s="11">
        <v>408.75260333599999</v>
      </c>
      <c r="O181" s="11">
        <v>87.185161668399999</v>
      </c>
      <c r="P181" s="11">
        <v>4.7648647901999999</v>
      </c>
      <c r="Q181" s="6">
        <f t="shared" si="72"/>
        <v>4.6883276410113162</v>
      </c>
    </row>
    <row r="182" spans="3:17" x14ac:dyDescent="0.25">
      <c r="C182">
        <f t="shared" ref="C182" si="86">C26</f>
        <v>2</v>
      </c>
      <c r="D182" s="11">
        <v>16</v>
      </c>
      <c r="E182" s="11">
        <v>3833.2798809000001</v>
      </c>
      <c r="F182" s="11">
        <v>765.75395292400003</v>
      </c>
      <c r="G182" s="11">
        <v>5.0117930805000004</v>
      </c>
      <c r="H182" s="6">
        <f t="shared" si="71"/>
        <v>5.0058897721164586</v>
      </c>
      <c r="N182" s="11">
        <v>419.24030558300001</v>
      </c>
      <c r="O182" s="11">
        <v>87.642236896599996</v>
      </c>
      <c r="P182" s="11">
        <v>4.8602121016600002</v>
      </c>
      <c r="Q182" s="6">
        <f t="shared" si="72"/>
        <v>4.7835418221652448</v>
      </c>
    </row>
    <row r="183" spans="3:17" x14ac:dyDescent="0.25">
      <c r="C183">
        <f t="shared" ref="C183" si="87">C27</f>
        <v>4</v>
      </c>
      <c r="D183" s="11">
        <v>17</v>
      </c>
      <c r="E183" s="11">
        <v>3879.0570283799998</v>
      </c>
      <c r="F183" s="11">
        <v>776.80541752800002</v>
      </c>
      <c r="G183" s="11">
        <v>5.0030360969799998</v>
      </c>
      <c r="H183" s="6">
        <f t="shared" si="71"/>
        <v>4.9936019250794921</v>
      </c>
      <c r="N183" s="11">
        <v>425.92514397100001</v>
      </c>
      <c r="O183" s="11">
        <v>93.066769468999993</v>
      </c>
      <c r="P183" s="11">
        <v>4.6883497799100002</v>
      </c>
      <c r="Q183" s="6">
        <f t="shared" si="72"/>
        <v>4.5765545145829227</v>
      </c>
    </row>
    <row r="184" spans="3:17" x14ac:dyDescent="0.25">
      <c r="C184">
        <f t="shared" ref="C184" si="88">C28</f>
        <v>6</v>
      </c>
      <c r="D184" s="11">
        <v>18</v>
      </c>
      <c r="E184" s="11">
        <v>3870.08558068</v>
      </c>
      <c r="F184" s="11">
        <v>764.62717613799998</v>
      </c>
      <c r="G184" s="11">
        <v>5.0720950365100004</v>
      </c>
      <c r="H184" s="6">
        <f t="shared" si="71"/>
        <v>5.0614020812432212</v>
      </c>
      <c r="N184" s="11">
        <v>425.86105346699998</v>
      </c>
      <c r="O184" s="11">
        <v>82.112656373199997</v>
      </c>
      <c r="P184" s="11">
        <v>5.3099492834199999</v>
      </c>
      <c r="Q184" s="6">
        <f t="shared" si="72"/>
        <v>5.1863022373977525</v>
      </c>
    </row>
    <row r="185" spans="3:17" x14ac:dyDescent="0.25">
      <c r="C185">
        <f t="shared" ref="C185" si="89">C29</f>
        <v>8</v>
      </c>
      <c r="D185" s="11">
        <v>19</v>
      </c>
      <c r="E185" s="11">
        <v>3777.2082040800001</v>
      </c>
      <c r="F185" s="11">
        <v>741.01303160400005</v>
      </c>
      <c r="G185" s="11">
        <v>5.1152133941700004</v>
      </c>
      <c r="H185" s="6">
        <f t="shared" si="71"/>
        <v>5.0973573243426484</v>
      </c>
      <c r="N185" s="11">
        <v>415.83007393600002</v>
      </c>
      <c r="O185" s="11">
        <v>77.393074783599999</v>
      </c>
      <c r="P185" s="11">
        <v>5.63245112288</v>
      </c>
      <c r="Q185" s="6">
        <f t="shared" si="72"/>
        <v>5.3729623108877513</v>
      </c>
    </row>
    <row r="186" spans="3:17" x14ac:dyDescent="0.25">
      <c r="C186">
        <f t="shared" ref="C186" si="90">C30</f>
        <v>10</v>
      </c>
      <c r="D186" s="11">
        <v>20</v>
      </c>
      <c r="E186" s="11">
        <v>3687.0562959600002</v>
      </c>
      <c r="F186" s="11">
        <v>725.39872113399997</v>
      </c>
      <c r="G186" s="11">
        <v>5.0982093343499999</v>
      </c>
      <c r="H186" s="6">
        <f t="shared" si="71"/>
        <v>5.0827995535973729</v>
      </c>
      <c r="N186" s="11">
        <v>414.27254471100002</v>
      </c>
      <c r="O186" s="11">
        <v>81.869057299999994</v>
      </c>
      <c r="P186" s="11">
        <v>5.11066662097</v>
      </c>
      <c r="Q186" s="6">
        <f t="shared" si="72"/>
        <v>5.0601846213147983</v>
      </c>
    </row>
    <row r="187" spans="3:17" x14ac:dyDescent="0.25">
      <c r="C187">
        <f t="shared" ref="C187" si="91">C31</f>
        <v>12</v>
      </c>
      <c r="D187" s="11">
        <v>21</v>
      </c>
      <c r="E187" s="11">
        <v>3513.1479923000002</v>
      </c>
      <c r="F187" s="11">
        <v>675.94319182799995</v>
      </c>
      <c r="G187" s="11">
        <v>5.21873289931</v>
      </c>
      <c r="H187" s="6">
        <f t="shared" si="71"/>
        <v>5.1974012532016944</v>
      </c>
      <c r="N187" s="11">
        <v>406.94051645299999</v>
      </c>
      <c r="O187" s="11">
        <v>81.411939284400006</v>
      </c>
      <c r="P187" s="11">
        <v>5.0500629789699998</v>
      </c>
      <c r="Q187" s="6">
        <f t="shared" si="72"/>
        <v>4.9985360873350073</v>
      </c>
    </row>
    <row r="188" spans="3:17" x14ac:dyDescent="0.25">
      <c r="C188">
        <f t="shared" ref="C188" si="92">C32</f>
        <v>14</v>
      </c>
      <c r="D188" s="11">
        <v>22</v>
      </c>
      <c r="E188" s="11">
        <v>3264.6336215199999</v>
      </c>
      <c r="F188" s="11">
        <v>610.00620643800005</v>
      </c>
      <c r="G188" s="11">
        <v>5.3748629233400003</v>
      </c>
      <c r="H188" s="6">
        <f t="shared" si="71"/>
        <v>5.351803944066611</v>
      </c>
      <c r="N188" s="11">
        <v>389.70858704800003</v>
      </c>
      <c r="O188" s="11">
        <v>74.579758662800003</v>
      </c>
      <c r="P188" s="11">
        <v>5.2962307602800003</v>
      </c>
      <c r="Q188" s="6">
        <f t="shared" si="72"/>
        <v>5.2253935120654216</v>
      </c>
    </row>
    <row r="189" spans="3:17" x14ac:dyDescent="0.25">
      <c r="C189">
        <f t="shared" ref="C189" si="93">C33</f>
        <v>16</v>
      </c>
      <c r="D189" s="11">
        <v>23</v>
      </c>
      <c r="E189" s="11">
        <v>2938.2615607799999</v>
      </c>
      <c r="F189" s="11">
        <v>521.44309967599997</v>
      </c>
      <c r="G189" s="11">
        <v>5.65504962323</v>
      </c>
      <c r="H189" s="6">
        <f t="shared" si="71"/>
        <v>5.6348651705348027</v>
      </c>
      <c r="N189" s="11">
        <v>357.044406068</v>
      </c>
      <c r="O189" s="11">
        <v>63.132363562499997</v>
      </c>
      <c r="P189" s="11">
        <v>5.7394636378600001</v>
      </c>
      <c r="Q189" s="6">
        <f t="shared" si="72"/>
        <v>5.6554892913922341</v>
      </c>
    </row>
    <row r="190" spans="3:17" x14ac:dyDescent="0.25">
      <c r="C190">
        <f t="shared" ref="C190" si="94">C34</f>
        <v>18</v>
      </c>
      <c r="D190" s="11">
        <v>24</v>
      </c>
      <c r="E190" s="11">
        <v>2462.3571490099998</v>
      </c>
      <c r="F190" s="11">
        <v>425.87311269700001</v>
      </c>
      <c r="G190" s="11">
        <v>5.8041561444600003</v>
      </c>
      <c r="H190" s="6">
        <f t="shared" si="71"/>
        <v>5.781903284328533</v>
      </c>
      <c r="N190" s="11">
        <v>313.36105765500002</v>
      </c>
      <c r="O190" s="11">
        <v>54.0154268601</v>
      </c>
      <c r="P190" s="11">
        <v>5.9108122376800001</v>
      </c>
      <c r="Q190" s="6">
        <f t="shared" si="72"/>
        <v>5.8013252115290213</v>
      </c>
    </row>
    <row r="191" spans="3:17" x14ac:dyDescent="0.25">
      <c r="C191">
        <f t="shared" ref="C191" si="95">C35</f>
        <v>20</v>
      </c>
      <c r="D191" s="11">
        <v>25</v>
      </c>
      <c r="E191" s="11">
        <v>1951.5694439199999</v>
      </c>
      <c r="F191" s="11">
        <v>367.57279087900002</v>
      </c>
      <c r="G191" s="11">
        <v>5.3382705816899998</v>
      </c>
      <c r="H191" s="6">
        <f t="shared" si="71"/>
        <v>5.3093414212001075</v>
      </c>
      <c r="N191" s="11">
        <v>247.82212506799999</v>
      </c>
      <c r="O191" s="11">
        <v>44.226512615499999</v>
      </c>
      <c r="P191" s="11">
        <v>5.9760027023499998</v>
      </c>
      <c r="Q191" s="6">
        <f t="shared" si="72"/>
        <v>5.6034742603952488</v>
      </c>
    </row>
    <row r="192" spans="3:17" x14ac:dyDescent="0.25">
      <c r="C192">
        <f t="shared" ref="C192" si="96">C36</f>
        <v>22</v>
      </c>
      <c r="D192" s="11">
        <v>26</v>
      </c>
      <c r="E192" s="11">
        <v>1379.9220849599999</v>
      </c>
      <c r="F192" s="11">
        <v>272.38672699</v>
      </c>
      <c r="G192" s="11">
        <v>5.1051053333300001</v>
      </c>
      <c r="H192" s="6">
        <f t="shared" si="71"/>
        <v>5.0660401121918852</v>
      </c>
      <c r="N192" s="11">
        <v>169.36835540800001</v>
      </c>
      <c r="O192" s="11">
        <v>29.177675666799999</v>
      </c>
      <c r="P192" s="11">
        <v>5.9839219570199997</v>
      </c>
      <c r="Q192" s="6">
        <f t="shared" si="72"/>
        <v>5.804724041151669</v>
      </c>
    </row>
    <row r="193" spans="3:17" x14ac:dyDescent="0.25">
      <c r="C193">
        <f t="shared" ref="C193" si="97">C37</f>
        <v>24</v>
      </c>
      <c r="D193" s="11">
        <v>27</v>
      </c>
      <c r="E193" s="11">
        <v>864.11047363299997</v>
      </c>
      <c r="F193" s="11">
        <v>172.09066863999999</v>
      </c>
      <c r="G193" s="11">
        <v>5.0386258220700002</v>
      </c>
      <c r="H193" s="6">
        <f t="shared" si="71"/>
        <v>5.0212511838201435</v>
      </c>
      <c r="N193" s="11">
        <v>91.122204132099995</v>
      </c>
      <c r="O193" s="11">
        <v>12.745812339800001</v>
      </c>
      <c r="P193" s="11">
        <v>7.3682242679599996</v>
      </c>
      <c r="Q193" s="6">
        <f t="shared" si="72"/>
        <v>7.1491876471115399</v>
      </c>
    </row>
    <row r="194" spans="3:17" x14ac:dyDescent="0.25">
      <c r="C194">
        <f t="shared" ref="C194" si="98">C38</f>
        <v>26</v>
      </c>
      <c r="D194" s="11">
        <v>28</v>
      </c>
      <c r="E194" s="11">
        <v>421.56700352299998</v>
      </c>
      <c r="F194" s="11">
        <v>86.145357793700001</v>
      </c>
      <c r="G194" s="11">
        <v>4.9370589548200003</v>
      </c>
      <c r="H194" s="6">
        <f t="shared" si="71"/>
        <v>4.8936705856230143</v>
      </c>
      <c r="N194" s="11">
        <v>30.827785491899999</v>
      </c>
      <c r="O194" s="11">
        <v>2.5199995173900001</v>
      </c>
      <c r="P194" s="11">
        <v>38.552918881799997</v>
      </c>
      <c r="Q194" s="6">
        <f t="shared" si="72"/>
        <v>12.233250553884544</v>
      </c>
    </row>
    <row r="195" spans="3:17" x14ac:dyDescent="0.25">
      <c r="C195">
        <f t="shared" ref="C195" si="99">C39</f>
        <v>28</v>
      </c>
      <c r="D195" s="11">
        <v>29</v>
      </c>
      <c r="E195" s="11">
        <v>112.70838958100001</v>
      </c>
      <c r="F195" s="11">
        <v>18.145607181599999</v>
      </c>
      <c r="G195" s="11">
        <v>6.4506310668599998</v>
      </c>
      <c r="H195" s="6">
        <f t="shared" si="71"/>
        <v>6.2113319467914261</v>
      </c>
      <c r="N195" s="11">
        <v>5.5748858732300004</v>
      </c>
      <c r="O195" s="11">
        <v>0.96766467626200003</v>
      </c>
      <c r="P195" s="11">
        <v>9.9183028585800006</v>
      </c>
      <c r="Q195" s="6">
        <f t="shared" si="72"/>
        <v>5.761175343059203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2022-03-02T19:03:56Z</dcterms:modified>
</cp:coreProperties>
</file>