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Penn_Data\IceWaterPhantom\ROIs\UM_ROIs\"/>
    </mc:Choice>
  </mc:AlternateContent>
  <xr:revisionPtr revIDLastSave="0" documentId="13_ncr:1_{567B2C9B-D667-4BBA-AEF4-5A11B11997DB}" xr6:coauthVersionLast="47" xr6:coauthVersionMax="47" xr10:uidLastSave="{00000000-0000-0000-0000-000000000000}"/>
  <bookViews>
    <workbookView xWindow="2925" yWindow="1110" windowWidth="24195" windowHeight="13500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74" i="3" l="1"/>
  <c r="AG112" i="3"/>
  <c r="P112" i="3"/>
  <c r="P74" i="3"/>
  <c r="AE39" i="3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F33" i="3" s="1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67" i="3"/>
  <c r="P11" i="3"/>
  <c r="AG11" i="3"/>
  <c r="C169" i="3"/>
  <c r="P13" i="3"/>
  <c r="AG13" i="3"/>
  <c r="C191" i="3"/>
  <c r="P35" i="3"/>
  <c r="AG35" i="3"/>
  <c r="C192" i="3"/>
  <c r="P36" i="3"/>
  <c r="AG36" i="3"/>
  <c r="C193" i="3"/>
  <c r="P37" i="3"/>
  <c r="AG37" i="3"/>
  <c r="C194" i="3"/>
  <c r="AG38" i="3"/>
  <c r="P38" i="3"/>
  <c r="C195" i="3"/>
  <c r="AG39" i="3"/>
  <c r="P39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<sst xmlns="http://schemas.openxmlformats.org/spreadsheetml/2006/main" count="240" uniqueCount="62">
  <si>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</si>
  <si>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</si>
  <si>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</si>
  <si>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</si>
  <si>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</si>
  <si>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</si>
  <si>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</si>
  <si>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</si>
  <si>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</si>
  <si>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</si>
  <si>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</si>
  <si>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</si>
  <si>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</si>
  <si>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</si>
  <si>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</si>
  <si>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</si>
  <si>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</si>
  <si>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</si>
  <si>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</si>
  <si>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</si>
  <si>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</si>
  <si>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</si>
  <si>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</si>
  <si>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</si>
  <si>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</si>
  <si>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</si>
  <si>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</si>
  <si>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</si>
  <si>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</si>
  <si>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</si>
  <si>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</si>
  <si>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</si>
  <si>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</si>
  <si>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</si>
  <si>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</si>
  <si>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</si>
  <si>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</si>
  <si>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</si>
  <si>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</si>
  <si>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</si>
  <si>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</si>
  <si>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</si>
  <si>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</si>
  <si>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</si>
  <si>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</si>
  <si>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</si>
  <si>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</si>
  <si>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</si>
  <si>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</si>
  <si>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</si>
  <si>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</si>
  <si>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</si>
  <si>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</si>
  <si>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</si>
  <si>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</si>
  <si>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</si>
  <si>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</si>
  <si>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</si>
  <si>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</si>
  <si>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N</t>
  </si>
  <si>
    <t>L:\BRoss_Lab\MF_CIRP_Subgroups\IADP_WG_TCONS\DWIphantomRoundRobin\UPenn_Data\IceWaterPhantom\IceWaterPhantom\20210513_123248_DWI_ICE_Phantom_study002_1_2\Processed2DSEQData</t>
  </si>
  <si>
    <t>UPenn_DICOM_UMRecon_Day2Pass1_di2407141257s50001_DWIlob-label.mhd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</si>
</sst>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7" borderId="0" xfId="0" applyNumberFormat="1" applyFill="1"/>
    <xf numFmtId="11" fontId="0" fillId="7" borderId="0" xfId="0" applyNumberFormat="1" applyFill="1" applyAlignment="1">
      <alignment horizontal="center"/>
    </xf>
    <xf numFmtId="164" fontId="0" fillId="6" borderId="0" xfId="0" applyNumberFormat="1" applyFill="1"/>
    <xf numFmtId="0" fontId="0" fillId="6" borderId="0" xfId="0" applyFill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UPENN 9.4T Bruker</a:t>
            </a:r>
            <a:r>
              <a:rPr lang="en-US" baseline="0"/>
              <a:t> </a:t>
            </a:r>
            <a:r>
              <a:rPr lang="en-US"/>
              <a:t>ADC Pass 1 </a:t>
            </a:r>
          </a:p>
        </c:rich>
      </c:tx>
      <c:layout>
        <c:manualLayout>
          <c:xMode val="edge"/>
          <c:yMode val="edge"/>
          <c:x val="2.8351603020059964E-2"/>
          <c:y val="0.10476182620035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4543656135240993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1.0634636177700001</c:v>
                </c:pt>
                <c:pt idx="5">
                  <c:v>1.04886017827</c:v>
                </c:pt>
                <c:pt idx="6">
                  <c:v>1.0542494082</c:v>
                </c:pt>
                <c:pt idx="7">
                  <c:v>1.0906638021699999</c:v>
                </c:pt>
                <c:pt idx="8">
                  <c:v>1.1310696876999999</c:v>
                </c:pt>
                <c:pt idx="9">
                  <c:v>1.0959642868399999</c:v>
                </c:pt>
                <c:pt idx="10">
                  <c:v>1.1222031987600001</c:v>
                </c:pt>
                <c:pt idx="11">
                  <c:v>1.0981296253199999</c:v>
                </c:pt>
                <c:pt idx="12">
                  <c:v>1.0932126847600001</c:v>
                </c:pt>
                <c:pt idx="13">
                  <c:v>1.1376522068799999</c:v>
                </c:pt>
                <c:pt idx="14">
                  <c:v>1.13148221832</c:v>
                </c:pt>
                <c:pt idx="15">
                  <c:v>1.12275010824</c:v>
                </c:pt>
                <c:pt idx="16">
                  <c:v>1.13420618727</c:v>
                </c:pt>
                <c:pt idx="17">
                  <c:v>1.10873159647</c:v>
                </c:pt>
                <c:pt idx="18">
                  <c:v>1.10553841407</c:v>
                </c:pt>
                <c:pt idx="19">
                  <c:v>1.1100733958</c:v>
                </c:pt>
                <c:pt idx="20">
                  <c:v>1.0931811730100001</c:v>
                </c:pt>
                <c:pt idx="21">
                  <c:v>1.0759680458100001</c:v>
                </c:pt>
                <c:pt idx="22">
                  <c:v>1.0779898563999999</c:v>
                </c:pt>
                <c:pt idx="23">
                  <c:v>1.1009389328999999</c:v>
                </c:pt>
                <c:pt idx="24">
                  <c:v>1.06522081219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1.0962790276617831</c:v>
                </c:pt>
                <c:pt idx="1">
                  <c:v>21.12722231874875</c:v>
                </c:pt>
                <c:pt idx="2">
                  <c:v>110.78581216919169</c:v>
                </c:pt>
                <c:pt idx="3">
                  <c:v>315.47718527702034</c:v>
                </c:pt>
                <c:pt idx="4">
                  <c:v>682.63484641389903</c:v>
                </c:pt>
                <c:pt idx="5">
                  <c:v>1216.4812933949015</c:v>
                </c:pt>
                <c:pt idx="6">
                  <c:v>1577.8801041195331</c:v>
                </c:pt>
                <c:pt idx="7">
                  <c:v>1864.1302677610033</c:v>
                </c:pt>
                <c:pt idx="8">
                  <c:v>2087.1418033731725</c:v>
                </c:pt>
                <c:pt idx="9">
                  <c:v>2217.3675628006336</c:v>
                </c:pt>
                <c:pt idx="10">
                  <c:v>2381.7216313143995</c:v>
                </c:pt>
                <c:pt idx="11">
                  <c:v>2478.8345605387849</c:v>
                </c:pt>
                <c:pt idx="12">
                  <c:v>2550.3251105299337</c:v>
                </c:pt>
                <c:pt idx="13">
                  <c:v>2648.9391049761821</c:v>
                </c:pt>
                <c:pt idx="14">
                  <c:v>2725.5220618095473</c:v>
                </c:pt>
                <c:pt idx="15">
                  <c:v>2760.58601182242</c:v>
                </c:pt>
                <c:pt idx="16">
                  <c:v>2776.155911201764</c:v>
                </c:pt>
                <c:pt idx="17">
                  <c:v>2734.0779976254694</c:v>
                </c:pt>
                <c:pt idx="18">
                  <c:v>2673.4462284900033</c:v>
                </c:pt>
                <c:pt idx="19">
                  <c:v>2553.6123500743979</c:v>
                </c:pt>
                <c:pt idx="20">
                  <c:v>2391.2855046847112</c:v>
                </c:pt>
                <c:pt idx="21">
                  <c:v>2110.7064061575029</c:v>
                </c:pt>
                <c:pt idx="22">
                  <c:v>1795.5252257116147</c:v>
                </c:pt>
                <c:pt idx="23">
                  <c:v>1423.4823896168427</c:v>
                </c:pt>
                <c:pt idx="24">
                  <c:v>992.96345751271281</c:v>
                </c:pt>
                <c:pt idx="25">
                  <c:v>634.19337946982762</c:v>
                </c:pt>
                <c:pt idx="26">
                  <c:v>322.60114392048285</c:v>
                </c:pt>
                <c:pt idx="27">
                  <c:v>98.935387212696241</c:v>
                </c:pt>
                <c:pt idx="28">
                  <c:v>10.610190987372921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1.1549183499491991</c:v>
                </c:pt>
                <c:pt idx="1">
                  <c:v>11.614726043477406</c:v>
                </c:pt>
                <c:pt idx="2">
                  <c:v>68.513754607368156</c:v>
                </c:pt>
                <c:pt idx="3">
                  <c:v>217.7046072569824</c:v>
                </c:pt>
                <c:pt idx="4">
                  <c:v>439.30814293508871</c:v>
                </c:pt>
                <c:pt idx="5">
                  <c:v>858.8778055920418</c:v>
                </c:pt>
                <c:pt idx="6">
                  <c:v>1167.690257526169</c:v>
                </c:pt>
                <c:pt idx="7">
                  <c:v>1403.2833628515821</c:v>
                </c:pt>
                <c:pt idx="8">
                  <c:v>1558.9592452076236</c:v>
                </c:pt>
                <c:pt idx="9">
                  <c:v>1642.4263608790263</c:v>
                </c:pt>
                <c:pt idx="10">
                  <c:v>1759.3474960654412</c:v>
                </c:pt>
                <c:pt idx="11">
                  <c:v>1824.0370275999403</c:v>
                </c:pt>
                <c:pt idx="12">
                  <c:v>1869.1727666857962</c:v>
                </c:pt>
                <c:pt idx="13">
                  <c:v>1939.03399493591</c:v>
                </c:pt>
                <c:pt idx="14">
                  <c:v>1986.2711431780447</c:v>
                </c:pt>
                <c:pt idx="15">
                  <c:v>2010.5451099801498</c:v>
                </c:pt>
                <c:pt idx="16">
                  <c:v>2019.1069669019612</c:v>
                </c:pt>
                <c:pt idx="17">
                  <c:v>1989.134837919152</c:v>
                </c:pt>
                <c:pt idx="18">
                  <c:v>1941.3564069954627</c:v>
                </c:pt>
                <c:pt idx="19">
                  <c:v>1848.642836593828</c:v>
                </c:pt>
                <c:pt idx="20">
                  <c:v>1701.0673634049654</c:v>
                </c:pt>
                <c:pt idx="21">
                  <c:v>1501.7929915471091</c:v>
                </c:pt>
                <c:pt idx="22">
                  <c:v>1283.8609639400891</c:v>
                </c:pt>
                <c:pt idx="23">
                  <c:v>1045.5438063734159</c:v>
                </c:pt>
                <c:pt idx="24">
                  <c:v>745.03074732313053</c:v>
                </c:pt>
                <c:pt idx="25">
                  <c:v>469.12008031063112</c:v>
                </c:pt>
                <c:pt idx="26">
                  <c:v>222.86253292911127</c:v>
                </c:pt>
                <c:pt idx="27">
                  <c:v>64.804732148473931</c:v>
                </c:pt>
                <c:pt idx="28">
                  <c:v>6.490273251423484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1.582580805598724</c:v>
                </c:pt>
                <c:pt idx="1">
                  <c:v>5.1904878428944867</c:v>
                </c:pt>
                <c:pt idx="2">
                  <c:v>29.737677163070689</c:v>
                </c:pt>
                <c:pt idx="3">
                  <c:v>55.281858961767242</c:v>
                </c:pt>
                <c:pt idx="4">
                  <c:v>139.43602833244509</c:v>
                </c:pt>
                <c:pt idx="5">
                  <c:v>263.87397537343747</c:v>
                </c:pt>
                <c:pt idx="6">
                  <c:v>338.97738703888359</c:v>
                </c:pt>
                <c:pt idx="7">
                  <c:v>372.36574202063935</c:v>
                </c:pt>
                <c:pt idx="8">
                  <c:v>385.35069020367951</c:v>
                </c:pt>
                <c:pt idx="9">
                  <c:v>438.76022924877924</c:v>
                </c:pt>
                <c:pt idx="10">
                  <c:v>447.95451123300262</c:v>
                </c:pt>
                <c:pt idx="11">
                  <c:v>487.90362244916088</c:v>
                </c:pt>
                <c:pt idx="12">
                  <c:v>507.28532749390655</c:v>
                </c:pt>
                <c:pt idx="13">
                  <c:v>482.71792872260158</c:v>
                </c:pt>
                <c:pt idx="14">
                  <c:v>502.54155696028408</c:v>
                </c:pt>
                <c:pt idx="15">
                  <c:v>517.85243377087954</c:v>
                </c:pt>
                <c:pt idx="16">
                  <c:v>509.94387932880653</c:v>
                </c:pt>
                <c:pt idx="17">
                  <c:v>528.30787057876546</c:v>
                </c:pt>
                <c:pt idx="18">
                  <c:v>519.06441434935164</c:v>
                </c:pt>
                <c:pt idx="19">
                  <c:v>491.34763670003343</c:v>
                </c:pt>
                <c:pt idx="20">
                  <c:v>475.63234388012268</c:v>
                </c:pt>
                <c:pt idx="21">
                  <c:v>434.87268838506753</c:v>
                </c:pt>
                <c:pt idx="22">
                  <c:v>369.12587215550207</c:v>
                </c:pt>
                <c:pt idx="23">
                  <c:v>279.04659110920431</c:v>
                </c:pt>
                <c:pt idx="24">
                  <c:v>208.87538869396647</c:v>
                </c:pt>
                <c:pt idx="25">
                  <c:v>112.51243043104311</c:v>
                </c:pt>
                <c:pt idx="26">
                  <c:v>43.4208664767567</c:v>
                </c:pt>
                <c:pt idx="27">
                  <c:v>8.3538626966532927</c:v>
                </c:pt>
                <c:pt idx="28">
                  <c:v>1.6564993816189975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1.6871612962360867</c:v>
                </c:pt>
                <c:pt idx="1">
                  <c:v>3.9949388524956668</c:v>
                </c:pt>
                <c:pt idx="2">
                  <c:v>16.639979921140988</c:v>
                </c:pt>
                <c:pt idx="3">
                  <c:v>32.682682870524786</c:v>
                </c:pt>
                <c:pt idx="4">
                  <c:v>74.146805041952376</c:v>
                </c:pt>
                <c:pt idx="5">
                  <c:v>168.37190778873273</c:v>
                </c:pt>
                <c:pt idx="6">
                  <c:v>227.52113392361198</c:v>
                </c:pt>
                <c:pt idx="7">
                  <c:v>256.89472119435885</c:v>
                </c:pt>
                <c:pt idx="8">
                  <c:v>290.42770917760322</c:v>
                </c:pt>
                <c:pt idx="9">
                  <c:v>314.39315843981757</c:v>
                </c:pt>
                <c:pt idx="10">
                  <c:v>331.96466301305912</c:v>
                </c:pt>
                <c:pt idx="11">
                  <c:v>330.20749286940844</c:v>
                </c:pt>
                <c:pt idx="12">
                  <c:v>339.18181810919339</c:v>
                </c:pt>
                <c:pt idx="13">
                  <c:v>342.00935876751231</c:v>
                </c:pt>
                <c:pt idx="14">
                  <c:v>350.09805938347705</c:v>
                </c:pt>
                <c:pt idx="15">
                  <c:v>358.82255009953502</c:v>
                </c:pt>
                <c:pt idx="16">
                  <c:v>369.79726580544968</c:v>
                </c:pt>
                <c:pt idx="17">
                  <c:v>370.03462560672494</c:v>
                </c:pt>
                <c:pt idx="18">
                  <c:v>361.82910585243059</c:v>
                </c:pt>
                <c:pt idx="19">
                  <c:v>333.54835867296129</c:v>
                </c:pt>
                <c:pt idx="20">
                  <c:v>326.85295397991354</c:v>
                </c:pt>
                <c:pt idx="21">
                  <c:v>269.64280038735609</c:v>
                </c:pt>
                <c:pt idx="22">
                  <c:v>239.35399170358156</c:v>
                </c:pt>
                <c:pt idx="23">
                  <c:v>188.04787788390556</c:v>
                </c:pt>
                <c:pt idx="24">
                  <c:v>131.20083346514133</c:v>
                </c:pt>
                <c:pt idx="25">
                  <c:v>70.437535554595954</c:v>
                </c:pt>
                <c:pt idx="26">
                  <c:v>26.517231889035347</c:v>
                </c:pt>
                <c:pt idx="27">
                  <c:v>5.2120151827690764</c:v>
                </c:pt>
                <c:pt idx="28">
                  <c:v>1.7566997424802169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layout>
        <c:manualLayout>
          <c:xMode val="edge"/>
          <c:yMode val="edge"/>
          <c:x val="4.4621563715273004E-3"/>
          <c:y val="4.81099604286105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1.1627679104899999</c:v>
                </c:pt>
                <c:pt idx="5">
                  <c:v>1.0851315563799999</c:v>
                </c:pt>
                <c:pt idx="6">
                  <c:v>1.08736159521</c:v>
                </c:pt>
                <c:pt idx="7">
                  <c:v>1.11879588549</c:v>
                </c:pt>
                <c:pt idx="8">
                  <c:v>1.1096795911999999</c:v>
                </c:pt>
                <c:pt idx="9">
                  <c:v>1.0966794257100001</c:v>
                </c:pt>
                <c:pt idx="10">
                  <c:v>1.10372463098</c:v>
                </c:pt>
                <c:pt idx="11">
                  <c:v>1.1244399762199999</c:v>
                </c:pt>
                <c:pt idx="12">
                  <c:v>1.1232629785199999</c:v>
                </c:pt>
                <c:pt idx="13">
                  <c:v>1.1376061829199999</c:v>
                </c:pt>
                <c:pt idx="14">
                  <c:v>1.1383003225699999</c:v>
                </c:pt>
                <c:pt idx="15">
                  <c:v>1.13174797297</c:v>
                </c:pt>
                <c:pt idx="16">
                  <c:v>1.1184420287600001</c:v>
                </c:pt>
                <c:pt idx="17">
                  <c:v>1.1107606506300001</c:v>
                </c:pt>
                <c:pt idx="18">
                  <c:v>1.1096601555000001</c:v>
                </c:pt>
                <c:pt idx="19">
                  <c:v>1.1262154181799999</c:v>
                </c:pt>
                <c:pt idx="20">
                  <c:v>1.0949452951800001</c:v>
                </c:pt>
                <c:pt idx="21">
                  <c:v>1.12891974636</c:v>
                </c:pt>
                <c:pt idx="22">
                  <c:v>1.1111765796099999</c:v>
                </c:pt>
                <c:pt idx="23">
                  <c:v>1.12752942085</c:v>
                </c:pt>
                <c:pt idx="24">
                  <c:v>1.1379641432000001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0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2.2964389575321453</c:v>
                </c:pt>
                <c:pt idx="1">
                  <c:v>2.3208675824171032</c:v>
                </c:pt>
                <c:pt idx="2">
                  <c:v>3.0122775357894094</c:v>
                </c:pt>
                <c:pt idx="3">
                  <c:v>3.4069065811740815</c:v>
                </c:pt>
                <c:pt idx="4">
                  <c:v>3.2661545558281446</c:v>
                </c:pt>
                <c:pt idx="5">
                  <c:v>4.1346765478322007</c:v>
                </c:pt>
                <c:pt idx="6">
                  <c:v>4.7745138700026075</c:v>
                </c:pt>
                <c:pt idx="7">
                  <c:v>5.0601677865028583</c:v>
                </c:pt>
                <c:pt idx="8">
                  <c:v>4.9255072505457411</c:v>
                </c:pt>
                <c:pt idx="9">
                  <c:v>4.7888811246520451</c:v>
                </c:pt>
                <c:pt idx="10">
                  <c:v>4.7459018832214372</c:v>
                </c:pt>
                <c:pt idx="11">
                  <c:v>4.6866237042338472</c:v>
                </c:pt>
                <c:pt idx="12">
                  <c:v>4.6268765643647249</c:v>
                </c:pt>
                <c:pt idx="13">
                  <c:v>4.6085532407927747</c:v>
                </c:pt>
                <c:pt idx="14">
                  <c:v>4.5444913312809359</c:v>
                </c:pt>
                <c:pt idx="15">
                  <c:v>4.5354441972488271</c:v>
                </c:pt>
                <c:pt idx="16">
                  <c:v>4.5160190711416011</c:v>
                </c:pt>
                <c:pt idx="17">
                  <c:v>4.5204887528868758</c:v>
                </c:pt>
                <c:pt idx="18">
                  <c:v>4.4940493498633867</c:v>
                </c:pt>
                <c:pt idx="19">
                  <c:v>4.4516265519975251</c:v>
                </c:pt>
                <c:pt idx="20">
                  <c:v>4.2248560916470197</c:v>
                </c:pt>
                <c:pt idx="21">
                  <c:v>4.227461138762413</c:v>
                </c:pt>
                <c:pt idx="22">
                  <c:v>4.2890165700171696</c:v>
                </c:pt>
                <c:pt idx="23">
                  <c:v>4.6589741605020851</c:v>
                </c:pt>
                <c:pt idx="24">
                  <c:v>5.0024684298369078</c:v>
                </c:pt>
                <c:pt idx="25">
                  <c:v>4.7675782886013378</c:v>
                </c:pt>
                <c:pt idx="26">
                  <c:v>3.8945006397175947</c:v>
                </c:pt>
                <c:pt idx="27">
                  <c:v>3.4131431684943387</c:v>
                </c:pt>
                <c:pt idx="28">
                  <c:v>2.9503182792350593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3.1709599186013744</c:v>
                </c:pt>
                <c:pt idx="1">
                  <c:v>3.6366283635848844</c:v>
                </c:pt>
                <c:pt idx="2">
                  <c:v>2.6550487677333265</c:v>
                </c:pt>
                <c:pt idx="3">
                  <c:v>2.9390462789069574</c:v>
                </c:pt>
                <c:pt idx="4">
                  <c:v>2.43972988699932</c:v>
                </c:pt>
                <c:pt idx="5">
                  <c:v>3.4605752960176175</c:v>
                </c:pt>
                <c:pt idx="6">
                  <c:v>3.9291401802291408</c:v>
                </c:pt>
                <c:pt idx="7">
                  <c:v>4.2433804153025427</c:v>
                </c:pt>
                <c:pt idx="8">
                  <c:v>5.7316395640520836</c:v>
                </c:pt>
                <c:pt idx="9">
                  <c:v>4.7726860218173615</c:v>
                </c:pt>
                <c:pt idx="10">
                  <c:v>5.3705444652439374</c:v>
                </c:pt>
                <c:pt idx="11">
                  <c:v>4.0188100155332958</c:v>
                </c:pt>
                <c:pt idx="12">
                  <c:v>3.8889340847597462</c:v>
                </c:pt>
                <c:pt idx="13">
                  <c:v>4.6014252919000089</c:v>
                </c:pt>
                <c:pt idx="14">
                  <c:v>4.367646303547013</c:v>
                </c:pt>
                <c:pt idx="15">
                  <c:v>4.2979129092216555</c:v>
                </c:pt>
                <c:pt idx="16">
                  <c:v>4.9690695671542571</c:v>
                </c:pt>
                <c:pt idx="17">
                  <c:v>4.4395419449719355</c:v>
                </c:pt>
                <c:pt idx="18">
                  <c:v>4.3756619448993455</c:v>
                </c:pt>
                <c:pt idx="19">
                  <c:v>4.0526633528346121</c:v>
                </c:pt>
                <c:pt idx="20">
                  <c:v>4.1953642807687057</c:v>
                </c:pt>
                <c:pt idx="21">
                  <c:v>3.2432777872468375</c:v>
                </c:pt>
                <c:pt idx="22">
                  <c:v>3.5965928042937083</c:v>
                </c:pt>
                <c:pt idx="23">
                  <c:v>3.9719540240946478</c:v>
                </c:pt>
                <c:pt idx="24">
                  <c:v>3.3378016620049062</c:v>
                </c:pt>
                <c:pt idx="25">
                  <c:v>3.3129501952727853</c:v>
                </c:pt>
                <c:pt idx="26">
                  <c:v>3.1392893591124</c:v>
                </c:pt>
                <c:pt idx="27">
                  <c:v>3.2357341065912535</c:v>
                </c:pt>
                <c:pt idx="28">
                  <c:v>2.8160347139198603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2.4271631287600002</c:v>
                </c:pt>
                <c:pt idx="2">
                  <c:v>3.46178954255</c:v>
                </c:pt>
                <c:pt idx="3">
                  <c:v>4.51012450106</c:v>
                </c:pt>
                <c:pt idx="4">
                  <c:v>3.9667424010299999</c:v>
                </c:pt>
                <c:pt idx="5">
                  <c:v>4.19444555862</c:v>
                </c:pt>
                <c:pt idx="6">
                  <c:v>4.8005667948299999</c:v>
                </c:pt>
                <c:pt idx="7">
                  <c:v>5.12311645655</c:v>
                </c:pt>
                <c:pt idx="8">
                  <c:v>4.9744477638799998</c:v>
                </c:pt>
                <c:pt idx="9">
                  <c:v>4.8003510400399998</c:v>
                </c:pt>
                <c:pt idx="10">
                  <c:v>4.7659130371499998</c:v>
                </c:pt>
                <c:pt idx="11">
                  <c:v>4.70413147926</c:v>
                </c:pt>
                <c:pt idx="12" formatCode="0.00E+00">
                  <c:v>4.6314820876500002</c:v>
                </c:pt>
                <c:pt idx="13">
                  <c:v>4.6179913465800002</c:v>
                </c:pt>
                <c:pt idx="14">
                  <c:v>4.5517335029700003</c:v>
                </c:pt>
                <c:pt idx="15">
                  <c:v>4.5444570350599998</c:v>
                </c:pt>
                <c:pt idx="16">
                  <c:v>4.5283827781700001</c:v>
                </c:pt>
                <c:pt idx="17">
                  <c:v>4.5314397907300004</c:v>
                </c:pt>
                <c:pt idx="18">
                  <c:v>4.5008883751399997</c:v>
                </c:pt>
                <c:pt idx="19">
                  <c:v>4.4592147200700003</c:v>
                </c:pt>
                <c:pt idx="20">
                  <c:v>4.2284662723500004</c:v>
                </c:pt>
                <c:pt idx="21" formatCode="0.00E+00">
                  <c:v>4.2363293264399999</c:v>
                </c:pt>
                <c:pt idx="22">
                  <c:v>4.30040255715</c:v>
                </c:pt>
                <c:pt idx="23">
                  <c:v>4.6910158634199997</c:v>
                </c:pt>
                <c:pt idx="24">
                  <c:v>5.0341817599100001</c:v>
                </c:pt>
                <c:pt idx="25">
                  <c:v>4.8116889550100002</c:v>
                </c:pt>
                <c:pt idx="26" formatCode="0.00E+00">
                  <c:v>3.9087538017900001</c:v>
                </c:pt>
                <c:pt idx="27">
                  <c:v>3.4269534466299998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0</c:v>
                </c:pt>
                <c:pt idx="1">
                  <c:v>16.576368542299999</c:v>
                </c:pt>
                <c:pt idx="2">
                  <c:v>3.3259107809400001</c:v>
                </c:pt>
                <c:pt idx="3">
                  <c:v>3.5864267910200001</c:v>
                </c:pt>
                <c:pt idx="4" formatCode="0.00E+00">
                  <c:v>2.59332962013</c:v>
                </c:pt>
                <c:pt idx="5">
                  <c:v>3.66591263285</c:v>
                </c:pt>
                <c:pt idx="6" formatCode="0.00E+00">
                  <c:v>4.0371538938300002</c:v>
                </c:pt>
                <c:pt idx="7" formatCode="0.00E+00">
                  <c:v>4.2956245495700003</c:v>
                </c:pt>
                <c:pt idx="8">
                  <c:v>6.1892452148299997</c:v>
                </c:pt>
                <c:pt idx="9" formatCode="0.00E+00">
                  <c:v>5.0682178338400004</c:v>
                </c:pt>
                <c:pt idx="10">
                  <c:v>6.0026890635500001</c:v>
                </c:pt>
                <c:pt idx="11">
                  <c:v>4.0672930526700002</c:v>
                </c:pt>
                <c:pt idx="12">
                  <c:v>3.9382981428699999</c:v>
                </c:pt>
                <c:pt idx="13">
                  <c:v>4.7893201020999996</c:v>
                </c:pt>
                <c:pt idx="14">
                  <c:v>4.4745058004700002</c:v>
                </c:pt>
                <c:pt idx="15">
                  <c:v>4.4110318899200003</c:v>
                </c:pt>
                <c:pt idx="16">
                  <c:v>5.5990279546200004</c:v>
                </c:pt>
                <c:pt idx="17">
                  <c:v>4.59563855648</c:v>
                </c:pt>
                <c:pt idx="18" formatCode="0.00E+00">
                  <c:v>4.5626014883700003</c:v>
                </c:pt>
                <c:pt idx="19">
                  <c:v>4.17072170388</c:v>
                </c:pt>
                <c:pt idx="20">
                  <c:v>4.3399905270200003</c:v>
                </c:pt>
                <c:pt idx="21" formatCode="0.00E+00">
                  <c:v>3.3566907480700001</c:v>
                </c:pt>
                <c:pt idx="22">
                  <c:v>3.6947765023099999</c:v>
                </c:pt>
                <c:pt idx="23" formatCode="0.00E+00">
                  <c:v>4.0261276435899997</c:v>
                </c:pt>
                <c:pt idx="24">
                  <c:v>3.41364169579</c:v>
                </c:pt>
                <c:pt idx="25">
                  <c:v>3.3681226922900001</c:v>
                </c:pt>
                <c:pt idx="26">
                  <c:v>3.3067263247900001</c:v>
                </c:pt>
                <c:pt idx="27">
                  <c:v>33.712708475500001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H82" zoomScale="70" zoomScaleNormal="70" workbookViewId="0">
      <selection activeCell="R93" sqref="R93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  <col min="25" max="25" width="12.5703125" customWidth="1"/>
    <col min="28" max="28" width="13.8554687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60</v>
      </c>
    </row>
    <row r="6" spans="2:51" x14ac:dyDescent="0.25">
      <c r="F6" t="s">
        <v>39</v>
      </c>
      <c r="G6" t="s">
        <v>61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7">
        <v>1</v>
      </c>
      <c r="N8" s="22"/>
      <c r="O8" s="23">
        <f>100*SQRT(AVERAGE(O11:O39))/$AJ$8</f>
        <v>2.3704878198679902</v>
      </c>
      <c r="P8" s="23">
        <f>MAX(P11:P39) - MIN(P11:P39)</f>
        <v>40</v>
      </c>
      <c r="Q8" s="24"/>
      <c r="AE8" s="22"/>
      <c r="AF8" s="23">
        <f>100*SQRT(AVERAGE(AF11:AF39))/$AJ$8</f>
        <v>2.3675019279634779</v>
      </c>
      <c r="AG8" s="23">
        <f>MAX(AG11:AG39) - MIN(AG11:AG39)</f>
        <v>40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t="s">
        <v>53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1762</v>
      </c>
      <c r="F11" s="11">
        <v>881</v>
      </c>
      <c r="G11" s="11">
        <v>0.88100000000000001</v>
      </c>
      <c r="H11" s="11">
        <v>0</v>
      </c>
      <c r="I11" s="11">
        <v>0</v>
      </c>
      <c r="J11" s="11">
        <v>0</v>
      </c>
      <c r="K11" s="11">
        <v>0</v>
      </c>
      <c r="L11" s="12" t="s">
        <v>59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12" t="s">
        <v>59</v>
      </c>
      <c r="T11" s="1"/>
      <c r="U11" s="11">
        <v>1</v>
      </c>
      <c r="V11" s="11">
        <v>1762</v>
      </c>
      <c r="W11" s="11">
        <v>881</v>
      </c>
      <c r="X11" s="11">
        <v>0.88100000000000001</v>
      </c>
      <c r="Y11" s="11">
        <v>0</v>
      </c>
      <c r="Z11" s="11">
        <v>0</v>
      </c>
      <c r="AA11" s="11">
        <v>0</v>
      </c>
      <c r="AB11" s="11">
        <v>0</v>
      </c>
      <c r="AC11" s="12" t="s">
        <v>59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51</v>
      </c>
      <c r="F12" s="11">
        <v>25.5</v>
      </c>
      <c r="G12" s="11">
        <v>2.5499999999999998E-2</v>
      </c>
      <c r="H12" s="11">
        <v>0</v>
      </c>
      <c r="I12" s="11">
        <v>1.07930552959</v>
      </c>
      <c r="J12" s="11">
        <v>8.7981564157099998E-2</v>
      </c>
      <c r="K12" s="11">
        <v>0.27139922625599999</v>
      </c>
      <c r="L12" s="12" t="s">
        <v>59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12" t="s">
        <v>59</v>
      </c>
      <c r="T12" s="1"/>
      <c r="U12" s="11">
        <v>2</v>
      </c>
      <c r="V12" s="11">
        <v>51</v>
      </c>
      <c r="W12" s="11">
        <v>25.5</v>
      </c>
      <c r="X12" s="11">
        <v>2.5499999999999998E-2</v>
      </c>
      <c r="Y12" s="11">
        <v>0</v>
      </c>
      <c r="Z12" s="11">
        <v>0.97721230983700003</v>
      </c>
      <c r="AA12" s="11">
        <v>8.5388694031600001E-2</v>
      </c>
      <c r="AB12" s="11">
        <v>0.22137406183700001</v>
      </c>
      <c r="AC12" s="12" t="s">
        <v>59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51</v>
      </c>
      <c r="F13" s="11">
        <v>25.5</v>
      </c>
      <c r="G13" s="11">
        <v>2.5499999999999998E-2</v>
      </c>
      <c r="H13" s="11">
        <v>0</v>
      </c>
      <c r="I13" s="11">
        <v>1.06746149063</v>
      </c>
      <c r="J13" s="11">
        <v>0.82515469602500002</v>
      </c>
      <c r="K13" s="11">
        <v>0.30984088558599998</v>
      </c>
      <c r="L13" s="12" t="s">
        <v>59</v>
      </c>
      <c r="M13" t="e">
        <f t="shared" si="1"/>
        <v>#N/A</v>
      </c>
      <c r="N13" t="e">
        <f t="shared" si="5"/>
        <v>#N/A</v>
      </c>
      <c r="O13" t="str">
        <f t="shared" si="6"/>
        <v/>
      </c>
      <c r="P13" t="str">
        <f t="shared" si="7"/>
        <v/>
      </c>
      <c r="Q13" s="12" t="s">
        <v>59</v>
      </c>
      <c r="T13" s="1"/>
      <c r="U13" s="11">
        <v>3</v>
      </c>
      <c r="V13" s="11">
        <v>51</v>
      </c>
      <c r="W13" s="11">
        <v>25.5</v>
      </c>
      <c r="X13" s="11">
        <v>2.5499999999999998E-2</v>
      </c>
      <c r="Y13" s="11">
        <v>0</v>
      </c>
      <c r="Z13" s="11">
        <v>1.06455874443</v>
      </c>
      <c r="AA13" s="11">
        <v>0.76748728869000005</v>
      </c>
      <c r="AB13" s="11">
        <v>0.38853492471000001</v>
      </c>
      <c r="AC13" s="12" t="s">
        <v>59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51</v>
      </c>
      <c r="F14" s="11">
        <v>25.5</v>
      </c>
      <c r="G14" s="11">
        <v>2.5499999999999998E-2</v>
      </c>
      <c r="H14" s="11">
        <v>0.73942470550499995</v>
      </c>
      <c r="I14" s="11">
        <v>1.51470398903</v>
      </c>
      <c r="J14" s="11">
        <v>1.14939648147</v>
      </c>
      <c r="K14" s="31">
        <v>0.15271048483399999</v>
      </c>
      <c r="L14" s="12" t="s">
        <v>59</v>
      </c>
      <c r="M14" t="e">
        <f t="shared" si="1"/>
        <v>#N/A</v>
      </c>
      <c r="N14" t="e">
        <f t="shared" si="5"/>
        <v>#N/A</v>
      </c>
      <c r="O14" t="str">
        <f t="shared" si="6"/>
        <v/>
      </c>
      <c r="P14" t="str">
        <f t="shared" si="7"/>
        <v/>
      </c>
      <c r="Q14" s="12" t="s">
        <v>36</v>
      </c>
      <c r="T14" s="1"/>
      <c r="U14" s="11">
        <v>4</v>
      </c>
      <c r="V14" s="11">
        <v>51</v>
      </c>
      <c r="W14" s="11">
        <v>25.5</v>
      </c>
      <c r="X14" s="11">
        <v>2.5499999999999998E-2</v>
      </c>
      <c r="Y14" s="11">
        <v>0</v>
      </c>
      <c r="Z14" s="11">
        <v>1.8562566041899999</v>
      </c>
      <c r="AA14" s="11">
        <v>1.1856880830800001</v>
      </c>
      <c r="AB14" s="31">
        <v>0.28919677328600002</v>
      </c>
      <c r="AC14" s="12" t="s">
        <v>59</v>
      </c>
      <c r="AD14" t="e">
        <f t="shared" si="8"/>
        <v>#N/A</v>
      </c>
      <c r="AE14" t="e">
        <f t="shared" si="9"/>
        <v>#N/A</v>
      </c>
      <c r="AF14" t="str">
        <f t="shared" si="10"/>
        <v/>
      </c>
      <c r="AG14" t="str">
        <f t="shared" si="11"/>
        <v/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51</v>
      </c>
      <c r="F15" s="11">
        <v>25.5</v>
      </c>
      <c r="G15" s="11">
        <v>2.5499999999999998E-2</v>
      </c>
      <c r="H15" s="11">
        <v>0.80481213331199997</v>
      </c>
      <c r="I15" s="11">
        <v>1.18542587757</v>
      </c>
      <c r="J15" s="11">
        <v>1.0634636177700001</v>
      </c>
      <c r="K15" s="31">
        <v>7.8800051057299994E-2</v>
      </c>
      <c r="L15" s="12" t="s">
        <v>36</v>
      </c>
      <c r="M15">
        <f t="shared" si="1"/>
        <v>1.0634636177700001</v>
      </c>
      <c r="N15">
        <f t="shared" si="5"/>
        <v>7.8800051057299994E-2</v>
      </c>
      <c r="O15">
        <f t="shared" si="6"/>
        <v>1.3349072264566596E-3</v>
      </c>
      <c r="P15">
        <f t="shared" si="7"/>
        <v>-20</v>
      </c>
      <c r="Q15" s="12" t="s">
        <v>36</v>
      </c>
      <c r="T15" s="1"/>
      <c r="U15" s="11">
        <v>5</v>
      </c>
      <c r="V15" s="11">
        <v>51</v>
      </c>
      <c r="W15" s="11">
        <v>25.5</v>
      </c>
      <c r="X15" s="11">
        <v>2.5499999999999998E-2</v>
      </c>
      <c r="Y15" s="11">
        <v>0.84292995929699999</v>
      </c>
      <c r="Z15" s="11">
        <v>1.7220908403399999</v>
      </c>
      <c r="AA15" s="11">
        <v>1.1627679104899999</v>
      </c>
      <c r="AB15" s="31">
        <v>0.125432067846</v>
      </c>
      <c r="AC15" s="12" t="s">
        <v>36</v>
      </c>
      <c r="AD15">
        <f t="shared" si="8"/>
        <v>1.1627679104899999</v>
      </c>
      <c r="AE15">
        <f t="shared" si="9"/>
        <v>0.125432067846</v>
      </c>
      <c r="AF15">
        <f t="shared" si="10"/>
        <v>3.939810587280634E-3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0.99718928337099999</v>
      </c>
      <c r="I16" s="11">
        <v>1.12593638897</v>
      </c>
      <c r="J16" s="11">
        <v>1.04886017827</v>
      </c>
      <c r="K16" s="31">
        <v>3.36656885096E-2</v>
      </c>
      <c r="L16" s="12" t="s">
        <v>36</v>
      </c>
      <c r="M16">
        <f t="shared" si="1"/>
        <v>1.04886017827</v>
      </c>
      <c r="N16">
        <f t="shared" si="5"/>
        <v>3.36656885096E-2</v>
      </c>
      <c r="O16">
        <f t="shared" si="6"/>
        <v>2.6152813665761892E-3</v>
      </c>
      <c r="P16">
        <f t="shared" si="7"/>
        <v>-18</v>
      </c>
      <c r="Q16" s="12" t="s">
        <v>36</v>
      </c>
      <c r="T16" s="1"/>
      <c r="U16" s="11">
        <v>6</v>
      </c>
      <c r="V16" s="11">
        <v>51</v>
      </c>
      <c r="W16" s="11">
        <v>25.5</v>
      </c>
      <c r="X16" s="11">
        <v>2.5499999999999998E-2</v>
      </c>
      <c r="Y16" s="11">
        <v>1.0068318843799999</v>
      </c>
      <c r="Z16" s="11">
        <v>1.1680716276200001</v>
      </c>
      <c r="AA16" s="11">
        <v>1.0851315563799999</v>
      </c>
      <c r="AB16" s="31">
        <v>3.8877006882100003E-2</v>
      </c>
      <c r="AC16" s="12" t="s">
        <v>36</v>
      </c>
      <c r="AD16">
        <f t="shared" si="8"/>
        <v>1.0851315563799999</v>
      </c>
      <c r="AE16">
        <f t="shared" si="9"/>
        <v>3.8877006882100003E-2</v>
      </c>
      <c r="AF16">
        <f t="shared" si="10"/>
        <v>2.2107061568112381E-4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51</v>
      </c>
      <c r="F17" s="11">
        <v>25.5</v>
      </c>
      <c r="G17" s="11">
        <v>2.5499999999999998E-2</v>
      </c>
      <c r="H17" s="11">
        <v>1.01196229458</v>
      </c>
      <c r="I17" s="11">
        <v>1.0886126756700001</v>
      </c>
      <c r="J17" s="11">
        <v>1.0542494082</v>
      </c>
      <c r="K17" s="31">
        <v>1.90348523969E-2</v>
      </c>
      <c r="L17" s="12" t="s">
        <v>36</v>
      </c>
      <c r="M17">
        <f t="shared" si="1"/>
        <v>1.0542494082</v>
      </c>
      <c r="N17">
        <f t="shared" si="5"/>
        <v>1.90348523969E-2</v>
      </c>
      <c r="O17">
        <f t="shared" si="6"/>
        <v>2.093116650050234E-3</v>
      </c>
      <c r="P17">
        <f t="shared" si="7"/>
        <v>-16</v>
      </c>
      <c r="Q17" s="12" t="s">
        <v>36</v>
      </c>
      <c r="T17" s="1"/>
      <c r="U17" s="11">
        <v>7</v>
      </c>
      <c r="V17" s="11">
        <v>51</v>
      </c>
      <c r="W17" s="11">
        <v>25.5</v>
      </c>
      <c r="X17" s="11">
        <v>2.5499999999999998E-2</v>
      </c>
      <c r="Y17" s="11">
        <v>1.03038191795</v>
      </c>
      <c r="Z17" s="11">
        <v>1.1311095953000001</v>
      </c>
      <c r="AA17" s="11">
        <v>1.08736159521</v>
      </c>
      <c r="AB17" s="31">
        <v>2.5201134830199999E-2</v>
      </c>
      <c r="AC17" s="12" t="s">
        <v>36</v>
      </c>
      <c r="AD17">
        <f t="shared" si="8"/>
        <v>1.08736159521</v>
      </c>
      <c r="AE17">
        <f t="shared" si="9"/>
        <v>2.5201134830199999E-2</v>
      </c>
      <c r="AF17">
        <f t="shared" si="10"/>
        <v>1.5972927563589779E-4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52</v>
      </c>
      <c r="F18" s="11">
        <v>26</v>
      </c>
      <c r="G18" s="11">
        <v>2.5999999999999999E-2</v>
      </c>
      <c r="H18" s="11">
        <v>0.98628747463199995</v>
      </c>
      <c r="I18" s="11">
        <v>1.1529101133299999</v>
      </c>
      <c r="J18" s="11">
        <v>1.0906638021699999</v>
      </c>
      <c r="K18" s="31">
        <v>3.44122670849E-2</v>
      </c>
      <c r="L18" s="12" t="s">
        <v>36</v>
      </c>
      <c r="M18">
        <f t="shared" si="1"/>
        <v>1.0906638021699999</v>
      </c>
      <c r="N18">
        <f t="shared" si="5"/>
        <v>3.44122670849E-2</v>
      </c>
      <c r="O18">
        <f t="shared" si="6"/>
        <v>8.7164589920899884E-5</v>
      </c>
      <c r="P18">
        <f t="shared" si="7"/>
        <v>-14</v>
      </c>
      <c r="Q18" s="12" t="s">
        <v>36</v>
      </c>
      <c r="T18" s="1"/>
      <c r="U18" s="11">
        <v>8</v>
      </c>
      <c r="V18" s="11">
        <v>52</v>
      </c>
      <c r="W18" s="11">
        <v>26</v>
      </c>
      <c r="X18" s="11">
        <v>2.5999999999999999E-2</v>
      </c>
      <c r="Y18" s="11">
        <v>0.99268972873700001</v>
      </c>
      <c r="Z18" s="11">
        <v>1.18357789516</v>
      </c>
      <c r="AA18" s="11">
        <v>1.11879588549</v>
      </c>
      <c r="AB18" s="31">
        <v>3.7217243899499999E-2</v>
      </c>
      <c r="AC18" s="12" t="s">
        <v>36</v>
      </c>
      <c r="AD18">
        <f t="shared" si="8"/>
        <v>1.11879588549</v>
      </c>
      <c r="AE18">
        <f t="shared" si="9"/>
        <v>3.7217243899499999E-2</v>
      </c>
      <c r="AF18">
        <f t="shared" si="10"/>
        <v>3.5328531135318824E-4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52</v>
      </c>
      <c r="F19" s="11">
        <v>26</v>
      </c>
      <c r="G19" s="11">
        <v>2.5999999999999999E-2</v>
      </c>
      <c r="H19" s="11">
        <v>1.07656550407</v>
      </c>
      <c r="I19" s="11">
        <v>1.2088792324099999</v>
      </c>
      <c r="J19" s="11">
        <v>1.1310696876999999</v>
      </c>
      <c r="K19" s="31">
        <v>3.0631426149E-2</v>
      </c>
      <c r="L19" s="12" t="s">
        <v>36</v>
      </c>
      <c r="M19">
        <f t="shared" si="1"/>
        <v>1.1310696876999999</v>
      </c>
      <c r="N19">
        <f t="shared" si="5"/>
        <v>3.0631426149E-2</v>
      </c>
      <c r="O19">
        <f t="shared" si="6"/>
        <v>9.6532549377552183E-4</v>
      </c>
      <c r="P19">
        <f t="shared" si="7"/>
        <v>-12</v>
      </c>
      <c r="Q19" s="12" t="s">
        <v>36</v>
      </c>
      <c r="T19" s="1"/>
      <c r="U19" s="11">
        <v>9</v>
      </c>
      <c r="V19" s="11">
        <v>52</v>
      </c>
      <c r="W19" s="11">
        <v>26</v>
      </c>
      <c r="X19" s="11">
        <v>2.5999999999999999E-2</v>
      </c>
      <c r="Y19" s="11">
        <v>1.01501441002</v>
      </c>
      <c r="Z19" s="11">
        <v>1.20447146893</v>
      </c>
      <c r="AA19" s="11">
        <v>1.1096795911999999</v>
      </c>
      <c r="AB19" s="31">
        <v>3.4280831541599999E-2</v>
      </c>
      <c r="AC19" s="12" t="s">
        <v>36</v>
      </c>
      <c r="AD19">
        <f t="shared" si="8"/>
        <v>1.1096795911999999</v>
      </c>
      <c r="AE19">
        <f t="shared" si="9"/>
        <v>3.4280831541599999E-2</v>
      </c>
      <c r="AF19">
        <f t="shared" si="10"/>
        <v>9.3694485799114289E-5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51</v>
      </c>
      <c r="F20" s="11">
        <v>25.5</v>
      </c>
      <c r="G20" s="11">
        <v>2.5499999999999998E-2</v>
      </c>
      <c r="H20" s="11">
        <v>1.0565890073799999</v>
      </c>
      <c r="I20" s="11">
        <v>1.13153171539</v>
      </c>
      <c r="J20" s="11">
        <v>1.0959642868399999</v>
      </c>
      <c r="K20" s="31">
        <v>1.8967398503900001E-2</v>
      </c>
      <c r="L20" s="12" t="s">
        <v>36</v>
      </c>
      <c r="M20">
        <f t="shared" si="1"/>
        <v>1.0959642868399999</v>
      </c>
      <c r="N20">
        <f t="shared" si="5"/>
        <v>1.8967398503900001E-2</v>
      </c>
      <c r="O20">
        <f t="shared" si="6"/>
        <v>1.6286980709798608E-5</v>
      </c>
      <c r="P20">
        <f t="shared" si="7"/>
        <v>-10</v>
      </c>
      <c r="Q20" s="12" t="s">
        <v>36</v>
      </c>
      <c r="T20" s="1"/>
      <c r="U20" s="11">
        <v>10</v>
      </c>
      <c r="V20" s="11">
        <v>51</v>
      </c>
      <c r="W20" s="11">
        <v>25.5</v>
      </c>
      <c r="X20" s="11">
        <v>2.5499999999999998E-2</v>
      </c>
      <c r="Y20" s="11">
        <v>1.0451350212099999</v>
      </c>
      <c r="Z20" s="11">
        <v>1.1603796482099999</v>
      </c>
      <c r="AA20" s="11">
        <v>1.0966794257100001</v>
      </c>
      <c r="AB20" s="31">
        <v>2.7184219353899999E-2</v>
      </c>
      <c r="AC20" s="12" t="s">
        <v>36</v>
      </c>
      <c r="AD20">
        <f t="shared" si="8"/>
        <v>1.0966794257100001</v>
      </c>
      <c r="AE20">
        <f t="shared" si="9"/>
        <v>2.7184219353899999E-2</v>
      </c>
      <c r="AF20">
        <f t="shared" si="10"/>
        <v>1.1026213615408932E-5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52</v>
      </c>
      <c r="F21" s="11">
        <v>26</v>
      </c>
      <c r="G21" s="11">
        <v>2.5999999999999999E-2</v>
      </c>
      <c r="H21" s="11">
        <v>1.0401080846799999</v>
      </c>
      <c r="I21" s="11">
        <v>1.2005143165600001</v>
      </c>
      <c r="J21" s="11">
        <v>1.1222031987600001</v>
      </c>
      <c r="K21" s="31">
        <v>3.6146793503100003E-2</v>
      </c>
      <c r="L21" s="12" t="s">
        <v>36</v>
      </c>
      <c r="M21">
        <f t="shared" si="1"/>
        <v>1.1222031987600001</v>
      </c>
      <c r="N21">
        <f t="shared" si="5"/>
        <v>3.6146793503100003E-2</v>
      </c>
      <c r="O21">
        <f t="shared" si="6"/>
        <v>4.9298203517606496E-4</v>
      </c>
      <c r="P21">
        <f t="shared" si="7"/>
        <v>-8</v>
      </c>
      <c r="Q21" s="12" t="s">
        <v>36</v>
      </c>
      <c r="T21" s="1"/>
      <c r="U21" s="11">
        <v>11</v>
      </c>
      <c r="V21" s="11">
        <v>52</v>
      </c>
      <c r="W21" s="11">
        <v>26</v>
      </c>
      <c r="X21" s="11">
        <v>2.5999999999999999E-2</v>
      </c>
      <c r="Y21" s="11">
        <v>1.03088951111</v>
      </c>
      <c r="Z21" s="11">
        <v>1.1573204994199999</v>
      </c>
      <c r="AA21" s="11">
        <v>1.10372463098</v>
      </c>
      <c r="AB21" s="31">
        <v>2.5747898279099998E-2</v>
      </c>
      <c r="AC21" s="12" t="s">
        <v>36</v>
      </c>
      <c r="AD21">
        <f t="shared" si="8"/>
        <v>1.10372463098</v>
      </c>
      <c r="AE21">
        <f t="shared" si="9"/>
        <v>2.5747898279099998E-2</v>
      </c>
      <c r="AF21">
        <f t="shared" si="10"/>
        <v>1.387287593717476E-5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50</v>
      </c>
      <c r="F22" s="11">
        <v>25</v>
      </c>
      <c r="G22" s="11">
        <v>2.5000000000000001E-2</v>
      </c>
      <c r="H22" s="11">
        <v>1.0659211874000001</v>
      </c>
      <c r="I22" s="11">
        <v>1.12404298782</v>
      </c>
      <c r="J22" s="11">
        <v>1.0981296253199999</v>
      </c>
      <c r="K22" s="31">
        <v>1.24656475089E-2</v>
      </c>
      <c r="L22" s="12" t="s">
        <v>36</v>
      </c>
      <c r="M22">
        <f t="shared" si="1"/>
        <v>1.0981296253199999</v>
      </c>
      <c r="N22">
        <f t="shared" si="5"/>
        <v>1.24656475089E-2</v>
      </c>
      <c r="O22">
        <f t="shared" si="6"/>
        <v>3.4983014435857579E-6</v>
      </c>
      <c r="P22">
        <f t="shared" si="7"/>
        <v>-6</v>
      </c>
      <c r="Q22" s="12" t="s">
        <v>36</v>
      </c>
      <c r="T22" s="1"/>
      <c r="U22" s="11">
        <v>12</v>
      </c>
      <c r="V22" s="11">
        <v>50</v>
      </c>
      <c r="W22" s="11">
        <v>25</v>
      </c>
      <c r="X22" s="11">
        <v>2.5000000000000001E-2</v>
      </c>
      <c r="Y22" s="11">
        <v>1.08026444912</v>
      </c>
      <c r="Z22" s="11">
        <v>1.17439746857</v>
      </c>
      <c r="AA22" s="11">
        <v>1.1244399762199999</v>
      </c>
      <c r="AB22" s="31">
        <v>1.8898612035800001E-2</v>
      </c>
      <c r="AC22" s="12" t="s">
        <v>36</v>
      </c>
      <c r="AD22">
        <f t="shared" si="8"/>
        <v>1.1244399762199999</v>
      </c>
      <c r="AE22">
        <f t="shared" si="9"/>
        <v>1.8898612035800001E-2</v>
      </c>
      <c r="AF22">
        <f t="shared" si="10"/>
        <v>5.9731243763415701E-4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52</v>
      </c>
      <c r="F23" s="11">
        <v>26</v>
      </c>
      <c r="G23" s="11">
        <v>2.5999999999999999E-2</v>
      </c>
      <c r="H23" s="11">
        <v>1.0510152578400001</v>
      </c>
      <c r="I23" s="11">
        <v>1.13167047501</v>
      </c>
      <c r="J23" s="11">
        <v>1.0932126847600001</v>
      </c>
      <c r="K23" s="31">
        <v>1.7485124445299999E-2</v>
      </c>
      <c r="L23" s="12" t="s">
        <v>36</v>
      </c>
      <c r="M23">
        <f t="shared" si="1"/>
        <v>1.0932126847600001</v>
      </c>
      <c r="N23">
        <f t="shared" si="5"/>
        <v>1.7485124445299999E-2</v>
      </c>
      <c r="O23">
        <f t="shared" si="6"/>
        <v>4.6067648167135989E-5</v>
      </c>
      <c r="P23">
        <f t="shared" si="7"/>
        <v>-4</v>
      </c>
      <c r="Q23" s="12" t="s">
        <v>36</v>
      </c>
      <c r="T23" s="1"/>
      <c r="U23" s="11">
        <v>13</v>
      </c>
      <c r="V23" s="11">
        <v>52</v>
      </c>
      <c r="W23" s="11">
        <v>26</v>
      </c>
      <c r="X23" s="11">
        <v>2.5999999999999999E-2</v>
      </c>
      <c r="Y23" s="11">
        <v>1.0783838033699999</v>
      </c>
      <c r="Z23" s="11">
        <v>1.1549659967399999</v>
      </c>
      <c r="AA23" s="11">
        <v>1.1232629785199999</v>
      </c>
      <c r="AB23" s="31">
        <v>1.79456579866E-2</v>
      </c>
      <c r="AC23" s="12" t="s">
        <v>36</v>
      </c>
      <c r="AD23">
        <f t="shared" si="8"/>
        <v>1.1232629785199999</v>
      </c>
      <c r="AE23">
        <f t="shared" si="9"/>
        <v>1.79456579866E-2</v>
      </c>
      <c r="AF23">
        <f t="shared" si="10"/>
        <v>5.4116616962197254E-4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1.08559286594</v>
      </c>
      <c r="I24" s="11">
        <v>1.20581448078</v>
      </c>
      <c r="J24" s="11">
        <v>1.1376522068799999</v>
      </c>
      <c r="K24" s="31">
        <v>2.6784086025999999E-2</v>
      </c>
      <c r="L24" s="12" t="s">
        <v>36</v>
      </c>
      <c r="M24">
        <f t="shared" si="1"/>
        <v>1.1376522068799999</v>
      </c>
      <c r="N24">
        <f t="shared" si="5"/>
        <v>2.6784086025999999E-2</v>
      </c>
      <c r="O24">
        <f t="shared" si="6"/>
        <v>1.4176886829343055E-3</v>
      </c>
      <c r="P24">
        <f t="shared" si="7"/>
        <v>-2</v>
      </c>
      <c r="Q24" s="12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1.0952662229500001</v>
      </c>
      <c r="Z24" s="11">
        <v>1.1721991300600001</v>
      </c>
      <c r="AA24" s="11">
        <v>1.1376061829199999</v>
      </c>
      <c r="AB24" s="31">
        <v>1.8281066273899998E-2</v>
      </c>
      <c r="AC24" s="12" t="s">
        <v>36</v>
      </c>
      <c r="AD24">
        <f t="shared" si="8"/>
        <v>1.1376061829199999</v>
      </c>
      <c r="AE24">
        <f t="shared" si="9"/>
        <v>1.8281066273899998E-2</v>
      </c>
      <c r="AF24">
        <f t="shared" si="10"/>
        <v>1.4142249938124878E-3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52</v>
      </c>
      <c r="F25" s="11">
        <v>26</v>
      </c>
      <c r="G25" s="11">
        <v>2.5999999999999999E-2</v>
      </c>
      <c r="H25" s="11">
        <v>1.09533441067</v>
      </c>
      <c r="I25" s="11">
        <v>1.16832280159</v>
      </c>
      <c r="J25" s="11">
        <v>1.13148221832</v>
      </c>
      <c r="K25" s="31">
        <v>1.75441433685E-2</v>
      </c>
      <c r="L25" s="12" t="s">
        <v>36</v>
      </c>
      <c r="M25">
        <f t="shared" si="1"/>
        <v>1.13148221832</v>
      </c>
      <c r="N25">
        <f t="shared" si="5"/>
        <v>1.75441433685E-2</v>
      </c>
      <c r="O25">
        <f t="shared" si="6"/>
        <v>9.9113007034813509E-4</v>
      </c>
      <c r="P25">
        <f t="shared" si="7"/>
        <v>0</v>
      </c>
      <c r="Q25" s="12" t="s">
        <v>36</v>
      </c>
      <c r="T25" s="1"/>
      <c r="U25" s="11">
        <v>15</v>
      </c>
      <c r="V25" s="11">
        <v>52</v>
      </c>
      <c r="W25" s="11">
        <v>26</v>
      </c>
      <c r="X25" s="11">
        <v>2.5999999999999999E-2</v>
      </c>
      <c r="Y25" s="11">
        <v>1.0883189439800001</v>
      </c>
      <c r="Z25" s="11">
        <v>1.1880142688799999</v>
      </c>
      <c r="AA25" s="11">
        <v>1.1383003225699999</v>
      </c>
      <c r="AB25" s="31">
        <v>2.46851846264E-2</v>
      </c>
      <c r="AC25" s="12" t="s">
        <v>36</v>
      </c>
      <c r="AD25">
        <f t="shared" si="8"/>
        <v>1.1383003225699999</v>
      </c>
      <c r="AE25">
        <f t="shared" si="9"/>
        <v>2.46851846264E-2</v>
      </c>
      <c r="AF25">
        <f t="shared" si="10"/>
        <v>1.4669147089660379E-3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50</v>
      </c>
      <c r="F26" s="11">
        <v>25</v>
      </c>
      <c r="G26" s="11">
        <v>2.5000000000000001E-2</v>
      </c>
      <c r="H26" s="11">
        <v>1.06045877934</v>
      </c>
      <c r="I26" s="11">
        <v>1.16374874115</v>
      </c>
      <c r="J26" s="11">
        <v>1.12275010824</v>
      </c>
      <c r="K26" s="31">
        <v>2.1513751709400002E-2</v>
      </c>
      <c r="L26" s="12" t="s">
        <v>36</v>
      </c>
      <c r="M26">
        <f t="shared" si="1"/>
        <v>1.12275010824</v>
      </c>
      <c r="N26">
        <f t="shared" si="5"/>
        <v>2.1513751709400002E-2</v>
      </c>
      <c r="O26">
        <f t="shared" si="6"/>
        <v>5.1756742493171137E-4</v>
      </c>
      <c r="P26">
        <f t="shared" si="7"/>
        <v>2</v>
      </c>
      <c r="Q26" s="12" t="s">
        <v>36</v>
      </c>
      <c r="T26" s="1"/>
      <c r="U26" s="11">
        <v>16</v>
      </c>
      <c r="V26" s="11">
        <v>50</v>
      </c>
      <c r="W26" s="11">
        <v>25</v>
      </c>
      <c r="X26" s="11">
        <v>2.5000000000000001E-2</v>
      </c>
      <c r="Y26" s="11">
        <v>1.0713883638399999</v>
      </c>
      <c r="Z26" s="11">
        <v>1.1725294589999999</v>
      </c>
      <c r="AA26" s="11">
        <v>1.13174797297</v>
      </c>
      <c r="AB26" s="31">
        <v>2.4349162367799999E-2</v>
      </c>
      <c r="AC26" s="12" t="s">
        <v>36</v>
      </c>
      <c r="AD26">
        <f t="shared" si="8"/>
        <v>1.13174797297</v>
      </c>
      <c r="AE26">
        <f t="shared" si="9"/>
        <v>2.4349162367799999E-2</v>
      </c>
      <c r="AF26">
        <f t="shared" si="10"/>
        <v>1.0079337877038424E-3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52</v>
      </c>
      <c r="F27" s="11">
        <v>26</v>
      </c>
      <c r="G27" s="11">
        <v>2.5999999999999999E-2</v>
      </c>
      <c r="H27" s="11">
        <v>1.0720024108899999</v>
      </c>
      <c r="I27" s="11">
        <v>1.2053077220899999</v>
      </c>
      <c r="J27" s="11">
        <v>1.13420618727</v>
      </c>
      <c r="K27" s="31">
        <v>3.6312928747399997E-2</v>
      </c>
      <c r="L27" s="12" t="s">
        <v>36</v>
      </c>
      <c r="M27">
        <f t="shared" si="1"/>
        <v>1.13420618727</v>
      </c>
      <c r="N27">
        <f t="shared" si="5"/>
        <v>3.6312928747399997E-2</v>
      </c>
      <c r="O27">
        <f t="shared" si="6"/>
        <v>1.1700632475503039E-3</v>
      </c>
      <c r="P27">
        <f t="shared" si="7"/>
        <v>4</v>
      </c>
      <c r="Q27" s="12" t="s">
        <v>36</v>
      </c>
      <c r="T27" s="1"/>
      <c r="U27" s="11">
        <v>17</v>
      </c>
      <c r="V27" s="11">
        <v>52</v>
      </c>
      <c r="W27" s="11">
        <v>26</v>
      </c>
      <c r="X27" s="11">
        <v>2.5999999999999999E-2</v>
      </c>
      <c r="Y27" s="11">
        <v>1.06713187695</v>
      </c>
      <c r="Z27" s="11">
        <v>1.1537531614300001</v>
      </c>
      <c r="AA27" s="11">
        <v>1.1184420287600001</v>
      </c>
      <c r="AB27" s="31">
        <v>2.2023727094300002E-2</v>
      </c>
      <c r="AC27" s="12" t="s">
        <v>36</v>
      </c>
      <c r="AD27">
        <f t="shared" si="8"/>
        <v>1.1184420287600001</v>
      </c>
      <c r="AE27">
        <f t="shared" si="9"/>
        <v>2.2023727094300002E-2</v>
      </c>
      <c r="AF27">
        <f t="shared" si="10"/>
        <v>3.4010842478466739E-4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50</v>
      </c>
      <c r="F28" s="11">
        <v>25</v>
      </c>
      <c r="G28" s="11">
        <v>2.5000000000000001E-2</v>
      </c>
      <c r="H28" s="11">
        <v>1.0502582788499999</v>
      </c>
      <c r="I28" s="11">
        <v>1.1617549657799999</v>
      </c>
      <c r="J28" s="11">
        <v>1.10873159647</v>
      </c>
      <c r="K28" s="31">
        <v>2.9450865829999999E-2</v>
      </c>
      <c r="L28" s="12" t="s">
        <v>36</v>
      </c>
      <c r="M28">
        <f t="shared" si="1"/>
        <v>1.10873159647</v>
      </c>
      <c r="N28">
        <f t="shared" si="5"/>
        <v>2.9450865829999999E-2</v>
      </c>
      <c r="O28">
        <f t="shared" si="6"/>
        <v>7.6240776914914376E-5</v>
      </c>
      <c r="P28">
        <f t="shared" si="7"/>
        <v>6</v>
      </c>
      <c r="Q28" s="12" t="s">
        <v>36</v>
      </c>
      <c r="T28" s="1"/>
      <c r="U28" s="11">
        <v>18</v>
      </c>
      <c r="V28" s="11">
        <v>50</v>
      </c>
      <c r="W28" s="11">
        <v>25</v>
      </c>
      <c r="X28" s="11">
        <v>2.5000000000000001E-2</v>
      </c>
      <c r="Y28" s="11">
        <v>1.0619926452599999</v>
      </c>
      <c r="Z28" s="11">
        <v>1.1619617939</v>
      </c>
      <c r="AA28" s="11">
        <v>1.1107606506300001</v>
      </c>
      <c r="AB28" s="31">
        <v>2.2364945312499999E-2</v>
      </c>
      <c r="AC28" s="12" t="s">
        <v>36</v>
      </c>
      <c r="AD28">
        <f t="shared" si="8"/>
        <v>1.1107606506300001</v>
      </c>
      <c r="AE28">
        <f t="shared" si="9"/>
        <v>2.2364945312499999E-2</v>
      </c>
      <c r="AF28">
        <f t="shared" si="10"/>
        <v>1.1579160198091895E-4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52</v>
      </c>
      <c r="F29" s="11">
        <v>26</v>
      </c>
      <c r="G29" s="11">
        <v>2.5999999999999999E-2</v>
      </c>
      <c r="H29" s="11">
        <v>1.0583511591000001</v>
      </c>
      <c r="I29" s="11">
        <v>1.1523337364199999</v>
      </c>
      <c r="J29" s="11">
        <v>1.10553841407</v>
      </c>
      <c r="K29" s="31">
        <v>2.3290948036899999E-2</v>
      </c>
      <c r="L29" s="12" t="s">
        <v>36</v>
      </c>
      <c r="M29">
        <f t="shared" si="1"/>
        <v>1.10553841407</v>
      </c>
      <c r="N29">
        <f t="shared" si="5"/>
        <v>2.3290948036899999E-2</v>
      </c>
      <c r="O29">
        <f t="shared" si="6"/>
        <v>3.0674030410772707E-5</v>
      </c>
      <c r="P29">
        <f t="shared" si="7"/>
        <v>8</v>
      </c>
      <c r="Q29" s="12" t="s">
        <v>36</v>
      </c>
      <c r="T29" s="1"/>
      <c r="U29" s="11">
        <v>19</v>
      </c>
      <c r="V29" s="11">
        <v>52</v>
      </c>
      <c r="W29" s="11">
        <v>26</v>
      </c>
      <c r="X29" s="11">
        <v>2.5999999999999999E-2</v>
      </c>
      <c r="Y29" s="11">
        <v>1.05907917023</v>
      </c>
      <c r="Z29" s="11">
        <v>1.15707480907</v>
      </c>
      <c r="AA29" s="11">
        <v>1.1096601555000001</v>
      </c>
      <c r="AB29" s="31">
        <v>2.20010286933E-2</v>
      </c>
      <c r="AC29" s="12" t="s">
        <v>36</v>
      </c>
      <c r="AD29">
        <f t="shared" si="8"/>
        <v>1.1096601555000001</v>
      </c>
      <c r="AE29">
        <f t="shared" si="9"/>
        <v>2.20010286933E-2</v>
      </c>
      <c r="AF29">
        <f t="shared" si="10"/>
        <v>9.3318604284180044E-5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1.08643686771</v>
      </c>
      <c r="I30" s="11">
        <v>1.1401591301</v>
      </c>
      <c r="J30" s="11">
        <v>1.1100733958</v>
      </c>
      <c r="K30" s="31">
        <v>1.4398138126399999E-2</v>
      </c>
      <c r="L30" s="12" t="s">
        <v>36</v>
      </c>
      <c r="M30">
        <f t="shared" si="1"/>
        <v>1.1100733958</v>
      </c>
      <c r="N30">
        <f t="shared" si="5"/>
        <v>1.4398138126399999E-2</v>
      </c>
      <c r="O30">
        <f t="shared" si="6"/>
        <v>1.0147330294345531E-4</v>
      </c>
      <c r="P30">
        <f t="shared" si="7"/>
        <v>10</v>
      </c>
      <c r="Q30" s="12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1.0892887115500001</v>
      </c>
      <c r="Z30" s="11">
        <v>1.2140936851499999</v>
      </c>
      <c r="AA30" s="11">
        <v>1.1262154181799999</v>
      </c>
      <c r="AB30" s="31">
        <v>2.4162766375200002E-2</v>
      </c>
      <c r="AC30" s="12" t="s">
        <v>36</v>
      </c>
      <c r="AD30">
        <f t="shared" si="8"/>
        <v>1.1262154181799999</v>
      </c>
      <c r="AE30">
        <f t="shared" si="9"/>
        <v>2.4162766375200002E-2</v>
      </c>
      <c r="AF30">
        <f t="shared" si="10"/>
        <v>6.8724815035226601E-4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51</v>
      </c>
      <c r="F31" s="11">
        <v>25.5</v>
      </c>
      <c r="G31" s="11">
        <v>2.5499999999999998E-2</v>
      </c>
      <c r="H31" s="11">
        <v>1.05082511902</v>
      </c>
      <c r="I31" s="11">
        <v>1.1453108787499999</v>
      </c>
      <c r="J31" s="11">
        <v>1.0931811730100001</v>
      </c>
      <c r="K31" s="31">
        <v>2.6156825614900001E-2</v>
      </c>
      <c r="L31" s="12" t="s">
        <v>36</v>
      </c>
      <c r="M31">
        <f t="shared" si="1"/>
        <v>1.0931811730100001</v>
      </c>
      <c r="N31">
        <f t="shared" si="5"/>
        <v>2.6156825614900001E-2</v>
      </c>
      <c r="O31">
        <f t="shared" si="6"/>
        <v>4.6496401519552819E-5</v>
      </c>
      <c r="P31">
        <f t="shared" si="7"/>
        <v>12</v>
      </c>
      <c r="Q31" s="12" t="s">
        <v>36</v>
      </c>
      <c r="T31" s="1"/>
      <c r="U31" s="11">
        <v>21</v>
      </c>
      <c r="V31" s="11">
        <v>51</v>
      </c>
      <c r="W31" s="11">
        <v>25.5</v>
      </c>
      <c r="X31" s="11">
        <v>2.5499999999999998E-2</v>
      </c>
      <c r="Y31" s="11">
        <v>1.03462696075</v>
      </c>
      <c r="Z31" s="11">
        <v>1.1381548643099999</v>
      </c>
      <c r="AA31" s="11">
        <v>1.0949452951800001</v>
      </c>
      <c r="AB31" s="31">
        <v>3.36780068563E-2</v>
      </c>
      <c r="AC31" s="12" t="s">
        <v>36</v>
      </c>
      <c r="AD31">
        <f t="shared" si="8"/>
        <v>1.0949452951800001</v>
      </c>
      <c r="AE31">
        <f t="shared" si="9"/>
        <v>3.36780068563E-2</v>
      </c>
      <c r="AF31">
        <f t="shared" si="10"/>
        <v>2.5550040817331568E-5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51</v>
      </c>
      <c r="F32" s="11">
        <v>25.5</v>
      </c>
      <c r="G32" s="11">
        <v>2.5499999999999998E-2</v>
      </c>
      <c r="H32" s="11">
        <v>1.04421806335</v>
      </c>
      <c r="I32" s="11">
        <v>1.11764466763</v>
      </c>
      <c r="J32" s="11">
        <v>1.0759680458100001</v>
      </c>
      <c r="K32" s="31">
        <v>2.2809152178199999E-2</v>
      </c>
      <c r="L32" s="12" t="s">
        <v>36</v>
      </c>
      <c r="M32">
        <f t="shared" si="1"/>
        <v>1.0759680458100001</v>
      </c>
      <c r="N32">
        <f t="shared" si="5"/>
        <v>2.2809152178199999E-2</v>
      </c>
      <c r="O32">
        <f t="shared" si="6"/>
        <v>5.7753482219026042E-4</v>
      </c>
      <c r="P32">
        <f t="shared" si="7"/>
        <v>14</v>
      </c>
      <c r="Q32" s="12" t="s">
        <v>36</v>
      </c>
      <c r="T32" s="1"/>
      <c r="U32" s="11">
        <v>22</v>
      </c>
      <c r="V32" s="11">
        <v>51</v>
      </c>
      <c r="W32" s="11">
        <v>25.5</v>
      </c>
      <c r="X32" s="11">
        <v>2.5499999999999998E-2</v>
      </c>
      <c r="Y32" s="11">
        <v>1.07188749313</v>
      </c>
      <c r="Z32" s="11">
        <v>1.1792336702299999</v>
      </c>
      <c r="AA32" s="11">
        <v>1.12891974636</v>
      </c>
      <c r="AB32" s="31">
        <v>2.5118463261499999E-2</v>
      </c>
      <c r="AC32" s="12" t="s">
        <v>36</v>
      </c>
      <c r="AD32">
        <f t="shared" si="8"/>
        <v>1.12891974636</v>
      </c>
      <c r="AE32">
        <f t="shared" si="9"/>
        <v>2.5118463261499999E-2</v>
      </c>
      <c r="AF32">
        <f t="shared" si="10"/>
        <v>8.3635172952672998E-4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1.0026551485099999</v>
      </c>
      <c r="I33" s="11">
        <v>1.1368024349200001</v>
      </c>
      <c r="J33" s="11">
        <v>1.0779898563999999</v>
      </c>
      <c r="K33" s="31">
        <v>3.2912334467499998E-2</v>
      </c>
      <c r="L33" s="12" t="s">
        <v>36</v>
      </c>
      <c r="M33">
        <f t="shared" si="1"/>
        <v>1.0779898563999999</v>
      </c>
      <c r="N33">
        <f t="shared" si="5"/>
        <v>3.2912334467499998E-2</v>
      </c>
      <c r="O33">
        <f t="shared" si="6"/>
        <v>4.8444642129262966E-4</v>
      </c>
      <c r="P33">
        <f t="shared" si="7"/>
        <v>16</v>
      </c>
      <c r="Q33" s="12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1.0447912216199999</v>
      </c>
      <c r="Z33" s="11">
        <v>1.1814064979600001</v>
      </c>
      <c r="AA33" s="11">
        <v>1.1111765796099999</v>
      </c>
      <c r="AB33" s="31">
        <v>3.7927582893600001E-2</v>
      </c>
      <c r="AC33" s="12" t="s">
        <v>36</v>
      </c>
      <c r="AD33">
        <f t="shared" si="8"/>
        <v>1.1111765796099999</v>
      </c>
      <c r="AE33">
        <f t="shared" si="9"/>
        <v>3.7927582893600001E-2</v>
      </c>
      <c r="AF33">
        <f t="shared" si="10"/>
        <v>1.2491593177866436E-4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50</v>
      </c>
      <c r="F34" s="11">
        <v>25</v>
      </c>
      <c r="G34" s="11">
        <v>2.5000000000000001E-2</v>
      </c>
      <c r="H34" s="11">
        <v>1.0564583540000001</v>
      </c>
      <c r="I34" s="11">
        <v>1.1592565774900001</v>
      </c>
      <c r="J34" s="11">
        <v>1.1009389328999999</v>
      </c>
      <c r="K34" s="31">
        <v>2.78635523828E-2</v>
      </c>
      <c r="L34" s="12" t="s">
        <v>36</v>
      </c>
      <c r="M34">
        <f t="shared" si="1"/>
        <v>1.1009389328999999</v>
      </c>
      <c r="N34">
        <f t="shared" si="5"/>
        <v>2.78635523828E-2</v>
      </c>
      <c r="O34">
        <f t="shared" si="6"/>
        <v>8.8159499070203509E-7</v>
      </c>
      <c r="P34">
        <f t="shared" si="7"/>
        <v>18</v>
      </c>
      <c r="Q34" s="12" t="s">
        <v>36</v>
      </c>
      <c r="T34" s="1"/>
      <c r="U34" s="11">
        <v>24</v>
      </c>
      <c r="V34" s="11">
        <v>50</v>
      </c>
      <c r="W34" s="11">
        <v>25</v>
      </c>
      <c r="X34" s="11">
        <v>2.5000000000000001E-2</v>
      </c>
      <c r="Y34" s="11">
        <v>1.08408129215</v>
      </c>
      <c r="Z34" s="11">
        <v>1.1827147007000001</v>
      </c>
      <c r="AA34" s="11">
        <v>1.12752942085</v>
      </c>
      <c r="AB34" s="31">
        <v>2.0766157959000001E-2</v>
      </c>
      <c r="AC34" s="12" t="s">
        <v>36</v>
      </c>
      <c r="AD34">
        <f t="shared" si="8"/>
        <v>1.12752942085</v>
      </c>
      <c r="AE34">
        <f t="shared" si="9"/>
        <v>2.0766157959000001E-2</v>
      </c>
      <c r="AF34">
        <f t="shared" si="10"/>
        <v>7.5786901233640782E-4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1.02433085442</v>
      </c>
      <c r="I35" s="11">
        <v>1.1076325178099999</v>
      </c>
      <c r="J35" s="11">
        <v>1.06522081219</v>
      </c>
      <c r="K35" s="31">
        <v>2.0032925954899999E-2</v>
      </c>
      <c r="L35" s="12" t="s">
        <v>36</v>
      </c>
      <c r="M35">
        <f t="shared" si="1"/>
        <v>1.06522081219</v>
      </c>
      <c r="N35">
        <f t="shared" si="5"/>
        <v>2.0032925954899999E-2</v>
      </c>
      <c r="O35">
        <f t="shared" si="6"/>
        <v>1.2095919047232604E-3</v>
      </c>
      <c r="P35">
        <f t="shared" si="7"/>
        <v>20</v>
      </c>
      <c r="Q35" s="12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1.0917809009599999</v>
      </c>
      <c r="Z35" s="11">
        <v>1.1766107082399999</v>
      </c>
      <c r="AA35" s="11">
        <v>1.1379641432000001</v>
      </c>
      <c r="AB35" s="31">
        <v>2.1029608577300001E-2</v>
      </c>
      <c r="AC35" s="12" t="s">
        <v>36</v>
      </c>
      <c r="AD35">
        <f t="shared" si="8"/>
        <v>1.1379641432000001</v>
      </c>
      <c r="AE35">
        <f t="shared" si="9"/>
        <v>2.1029608577300001E-2</v>
      </c>
      <c r="AF35">
        <f t="shared" si="10"/>
        <v>1.4412761689101038E-3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52</v>
      </c>
      <c r="F36" s="11">
        <v>26</v>
      </c>
      <c r="G36" s="11">
        <v>2.5999999999999999E-2</v>
      </c>
      <c r="H36" s="11">
        <v>1.12175226212</v>
      </c>
      <c r="I36" s="11">
        <v>1.1888414621400001</v>
      </c>
      <c r="J36" s="11">
        <v>1.1503360546600001</v>
      </c>
      <c r="K36" s="31">
        <v>1.7104161471900001E-2</v>
      </c>
      <c r="L36" s="12" t="s">
        <v>59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12" t="s">
        <v>36</v>
      </c>
      <c r="U36" s="11">
        <v>26</v>
      </c>
      <c r="V36" s="11">
        <v>52</v>
      </c>
      <c r="W36" s="11">
        <v>26</v>
      </c>
      <c r="X36" s="11">
        <v>2.5999999999999999E-2</v>
      </c>
      <c r="Y36" s="11">
        <v>1.16233026981</v>
      </c>
      <c r="Z36" s="11">
        <v>1.2794743776299999</v>
      </c>
      <c r="AA36" s="11">
        <v>1.21794046347</v>
      </c>
      <c r="AB36" s="31">
        <v>2.75794021508E-2</v>
      </c>
      <c r="AC36" s="12" t="s">
        <v>59</v>
      </c>
      <c r="AD36" t="e">
        <f t="shared" si="8"/>
        <v>#N/A</v>
      </c>
      <c r="AE36" t="e">
        <f t="shared" si="9"/>
        <v>#N/A</v>
      </c>
      <c r="AF36" t="str">
        <f t="shared" si="10"/>
        <v/>
      </c>
      <c r="AG36" t="str">
        <f t="shared" si="11"/>
        <v/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51</v>
      </c>
      <c r="F37" s="11">
        <v>25.5</v>
      </c>
      <c r="G37" s="11">
        <v>2.5499999999999998E-2</v>
      </c>
      <c r="H37" s="11">
        <v>1.2365862131100001</v>
      </c>
      <c r="I37" s="11">
        <v>1.32841789722</v>
      </c>
      <c r="J37" s="11">
        <v>1.2897099840899999</v>
      </c>
      <c r="K37" s="31">
        <v>2.2873666709200002E-2</v>
      </c>
      <c r="L37" s="12" t="s">
        <v>59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12" t="s">
        <v>59</v>
      </c>
      <c r="U37" s="11">
        <v>27</v>
      </c>
      <c r="V37" s="11">
        <v>51</v>
      </c>
      <c r="W37" s="11">
        <v>25.5</v>
      </c>
      <c r="X37" s="11">
        <v>2.5499999999999998E-2</v>
      </c>
      <c r="Y37" s="11">
        <v>1.26484894753</v>
      </c>
      <c r="Z37" s="11">
        <v>1.4622642993899999</v>
      </c>
      <c r="AA37" s="11">
        <v>1.33517159434</v>
      </c>
      <c r="AB37" s="31">
        <v>4.1514932041999998E-2</v>
      </c>
      <c r="AC37" s="12" t="s">
        <v>59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51</v>
      </c>
      <c r="F38" s="11">
        <v>25.5</v>
      </c>
      <c r="G38" s="11">
        <v>2.5499999999999998E-2</v>
      </c>
      <c r="H38" s="11">
        <v>0</v>
      </c>
      <c r="I38" s="11">
        <v>1.5513104200400001</v>
      </c>
      <c r="J38" s="11">
        <v>0.83916792682600005</v>
      </c>
      <c r="K38" s="31">
        <v>0.73891126025700005</v>
      </c>
      <c r="L38" s="12" t="s">
        <v>59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12" t="s">
        <v>59</v>
      </c>
      <c r="U38" s="11">
        <v>28</v>
      </c>
      <c r="V38" s="11">
        <v>51</v>
      </c>
      <c r="W38" s="11">
        <v>25.5</v>
      </c>
      <c r="X38" s="11">
        <v>2.5499999999999998E-2</v>
      </c>
      <c r="Y38" s="11">
        <v>0</v>
      </c>
      <c r="Z38" s="11">
        <v>1.4743815660499999</v>
      </c>
      <c r="AA38" s="11">
        <v>0.33569281942700002</v>
      </c>
      <c r="AB38" s="31">
        <v>0.61140165823600001</v>
      </c>
      <c r="AC38" s="12" t="s">
        <v>59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50</v>
      </c>
      <c r="F39" s="11">
        <v>25</v>
      </c>
      <c r="G39" s="11">
        <v>2.5000000000000001E-2</v>
      </c>
      <c r="H39" s="11">
        <v>0</v>
      </c>
      <c r="I39" s="11">
        <v>0</v>
      </c>
      <c r="J39" s="11">
        <v>0</v>
      </c>
      <c r="K39" s="11">
        <v>0</v>
      </c>
      <c r="L39" s="12" t="s">
        <v>59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12" t="s">
        <v>59</v>
      </c>
      <c r="U39" s="11">
        <v>29</v>
      </c>
      <c r="V39" s="11">
        <v>50</v>
      </c>
      <c r="W39" s="11">
        <v>25</v>
      </c>
      <c r="X39" s="11">
        <v>2.5000000000000001E-2</v>
      </c>
      <c r="Y39" s="11">
        <v>0</v>
      </c>
      <c r="Z39" s="11">
        <v>0</v>
      </c>
      <c r="AA39" s="11">
        <v>0</v>
      </c>
      <c r="AB39" s="11">
        <v>0</v>
      </c>
      <c r="AC39" s="12" t="s">
        <v>59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Q40" s="7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1762</v>
      </c>
      <c r="F60" s="11">
        <v>881</v>
      </c>
      <c r="G60" s="11">
        <v>0.88100000000000001</v>
      </c>
      <c r="H60" s="11">
        <v>0</v>
      </c>
      <c r="I60" s="11">
        <v>7.2080416679399999</v>
      </c>
      <c r="J60" s="11">
        <v>1.71173576498</v>
      </c>
      <c r="K60" s="32">
        <v>1.0229333409800001</v>
      </c>
      <c r="O60">
        <f t="shared" ref="O60:O88" si="12">J60/P$60</f>
        <v>1.0962790276617831</v>
      </c>
      <c r="P60">
        <f>K$60/(SQRT(2-(PI()/2)))</f>
        <v>1.5614051913689384</v>
      </c>
      <c r="T60" s="1"/>
      <c r="U60" s="11">
        <v>1</v>
      </c>
      <c r="V60" s="11">
        <v>1762</v>
      </c>
      <c r="W60" s="11">
        <v>881</v>
      </c>
      <c r="X60" s="11">
        <v>0.88100000000000001</v>
      </c>
      <c r="Y60" s="11">
        <v>0</v>
      </c>
      <c r="Z60" s="11">
        <v>6.9262075424200003</v>
      </c>
      <c r="AA60" s="11">
        <v>1.8080977593500001</v>
      </c>
      <c r="AB60" s="31">
        <v>1.02565745569</v>
      </c>
      <c r="AF60">
        <f>AA60/AG$60</f>
        <v>1.1549183499491991</v>
      </c>
      <c r="AG60">
        <f>AB$60/(SQRT(2-(PI()/2)))</f>
        <v>1.5655632793690846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51</v>
      </c>
      <c r="F61" s="11">
        <v>25.5</v>
      </c>
      <c r="G61" s="11">
        <v>2.5499999999999998E-2</v>
      </c>
      <c r="H61" s="11">
        <v>5.6495461463899996</v>
      </c>
      <c r="I61" s="11">
        <v>83.184700012199997</v>
      </c>
      <c r="J61" s="11">
        <v>32.988154607699997</v>
      </c>
      <c r="K61" s="13">
        <v>17.662629076000002</v>
      </c>
      <c r="O61">
        <f t="shared" si="12"/>
        <v>21.12722231874875</v>
      </c>
      <c r="T61" s="1"/>
      <c r="U61" s="11">
        <v>2</v>
      </c>
      <c r="V61" s="11">
        <v>51</v>
      </c>
      <c r="W61" s="11">
        <v>25.5</v>
      </c>
      <c r="X61" s="11">
        <v>2.5499999999999998E-2</v>
      </c>
      <c r="Y61" s="31">
        <v>1.6847531795499999</v>
      </c>
      <c r="Z61" s="11">
        <v>63.833423614499999</v>
      </c>
      <c r="AA61" s="11">
        <v>18.1835885936</v>
      </c>
      <c r="AB61" s="11">
        <v>13.502495189599999</v>
      </c>
      <c r="AF61">
        <f t="shared" ref="AF61:AF88" si="14">AA61/AG$60</f>
        <v>11.614726043477406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51</v>
      </c>
      <c r="F62" s="11">
        <v>25.5</v>
      </c>
      <c r="G62" s="11">
        <v>2.5499999999999998E-2</v>
      </c>
      <c r="H62" s="11">
        <v>23.9618682861</v>
      </c>
      <c r="I62" s="11">
        <v>421.57302856400003</v>
      </c>
      <c r="J62" s="11">
        <v>172.98154225100001</v>
      </c>
      <c r="K62" s="13">
        <v>101.940517849</v>
      </c>
      <c r="O62">
        <f t="shared" si="12"/>
        <v>110.78581216919169</v>
      </c>
      <c r="T62" s="1"/>
      <c r="U62" s="11">
        <v>3</v>
      </c>
      <c r="V62" s="11">
        <v>51</v>
      </c>
      <c r="W62" s="11">
        <v>25.5</v>
      </c>
      <c r="X62" s="11">
        <v>2.5499999999999998E-2</v>
      </c>
      <c r="Y62" s="11">
        <v>20.591426849400001</v>
      </c>
      <c r="Z62" s="11">
        <v>297.63973999000001</v>
      </c>
      <c r="AA62" s="11">
        <v>107.26261834500001</v>
      </c>
      <c r="AB62" s="11">
        <v>66.291543263299999</v>
      </c>
      <c r="AF62">
        <f t="shared" si="14"/>
        <v>68.513754607368156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51</v>
      </c>
      <c r="F63" s="11">
        <v>25.5</v>
      </c>
      <c r="G63" s="11">
        <v>2.5499999999999998E-2</v>
      </c>
      <c r="H63" s="11">
        <v>63.508689880399999</v>
      </c>
      <c r="I63" s="11">
        <v>837.88616943399995</v>
      </c>
      <c r="J63" s="11">
        <v>492.58771485</v>
      </c>
      <c r="K63" s="13">
        <v>251.85975152399999</v>
      </c>
      <c r="O63">
        <f t="shared" si="12"/>
        <v>315.47718527702034</v>
      </c>
      <c r="T63" s="1"/>
      <c r="U63" s="11">
        <v>4</v>
      </c>
      <c r="V63" s="11">
        <v>51</v>
      </c>
      <c r="W63" s="11">
        <v>25.5</v>
      </c>
      <c r="X63" s="11">
        <v>2.5499999999999998E-2</v>
      </c>
      <c r="Y63" s="11">
        <v>52.040153503399999</v>
      </c>
      <c r="Z63" s="11">
        <v>815.794921875</v>
      </c>
      <c r="AA63" s="11">
        <v>340.83033887099998</v>
      </c>
      <c r="AB63" s="11">
        <v>186.860468126</v>
      </c>
      <c r="AF63">
        <f t="shared" si="14"/>
        <v>217.7046072569824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51</v>
      </c>
      <c r="F64" s="11">
        <v>25.5</v>
      </c>
      <c r="G64" s="11">
        <v>2.5499999999999998E-2</v>
      </c>
      <c r="H64" s="11">
        <v>321.05007934600002</v>
      </c>
      <c r="I64" s="11">
        <v>2898.0224609400002</v>
      </c>
      <c r="J64" s="11">
        <v>1065.8695929999999</v>
      </c>
      <c r="K64" s="13">
        <v>548.56791483300003</v>
      </c>
      <c r="O64">
        <f t="shared" si="12"/>
        <v>682.63484641389903</v>
      </c>
      <c r="T64" s="1"/>
      <c r="U64" s="11">
        <v>5</v>
      </c>
      <c r="V64" s="11">
        <v>51</v>
      </c>
      <c r="W64" s="11">
        <v>25.5</v>
      </c>
      <c r="X64" s="11">
        <v>2.5499999999999998E-2</v>
      </c>
      <c r="Y64" s="11">
        <v>203.85513305699999</v>
      </c>
      <c r="Z64" s="11">
        <v>1847.23828125</v>
      </c>
      <c r="AA64" s="11">
        <v>687.76469690700003</v>
      </c>
      <c r="AB64" s="11">
        <v>349.86062375099999</v>
      </c>
      <c r="AF64">
        <f t="shared" si="14"/>
        <v>439.30814293508871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51</v>
      </c>
      <c r="F65" s="11">
        <v>25.5</v>
      </c>
      <c r="G65" s="11">
        <v>2.5499999999999998E-2</v>
      </c>
      <c r="H65" s="11">
        <v>1364.26794434</v>
      </c>
      <c r="I65" s="11">
        <v>2501.7749023400002</v>
      </c>
      <c r="J65" s="11">
        <v>1899.42020671</v>
      </c>
      <c r="K65" s="13">
        <v>293.60723359899998</v>
      </c>
      <c r="O65">
        <f t="shared" si="12"/>
        <v>1216.4812933949015</v>
      </c>
      <c r="T65" s="1"/>
      <c r="U65" s="11">
        <v>6</v>
      </c>
      <c r="V65" s="11">
        <v>51</v>
      </c>
      <c r="W65" s="11">
        <v>25.5</v>
      </c>
      <c r="X65" s="11">
        <v>2.5499999999999998E-2</v>
      </c>
      <c r="Y65" s="11">
        <v>1046.23168945</v>
      </c>
      <c r="Z65" s="11">
        <v>1730.05432129</v>
      </c>
      <c r="AA65" s="11">
        <v>1344.6275539000001</v>
      </c>
      <c r="AB65" s="11">
        <v>203.70005049700001</v>
      </c>
      <c r="AF65">
        <f t="shared" si="14"/>
        <v>858.8778055920418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51</v>
      </c>
      <c r="F66" s="11">
        <v>25.5</v>
      </c>
      <c r="G66" s="11">
        <v>2.5499999999999998E-2</v>
      </c>
      <c r="H66" s="11">
        <v>2187.3483886700001</v>
      </c>
      <c r="I66" s="11">
        <v>2780.9404296900002</v>
      </c>
      <c r="J66" s="11">
        <v>2463.7101859300001</v>
      </c>
      <c r="K66" s="13">
        <v>156.56691276000001</v>
      </c>
      <c r="O66">
        <f t="shared" si="12"/>
        <v>1577.8801041195331</v>
      </c>
      <c r="T66" s="1"/>
      <c r="U66" s="11">
        <v>7</v>
      </c>
      <c r="V66" s="11">
        <v>51</v>
      </c>
      <c r="W66" s="11">
        <v>25.5</v>
      </c>
      <c r="X66" s="11">
        <v>2.5499999999999998E-2</v>
      </c>
      <c r="Y66" s="11">
        <v>1623.5404052700001</v>
      </c>
      <c r="Z66" s="11">
        <v>2089.6555175799999</v>
      </c>
      <c r="AA66" s="11">
        <v>1828.0929888600001</v>
      </c>
      <c r="AB66" s="11">
        <v>127.61223486599999</v>
      </c>
      <c r="AF66">
        <f t="shared" si="14"/>
        <v>1167.690257526169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52</v>
      </c>
      <c r="F67" s="11">
        <v>26</v>
      </c>
      <c r="G67" s="11">
        <v>2.5999999999999999E-2</v>
      </c>
      <c r="H67" s="11">
        <v>2383.3293457</v>
      </c>
      <c r="I67" s="11">
        <v>3395.5720214799999</v>
      </c>
      <c r="J67" s="11">
        <v>2910.6626774699998</v>
      </c>
      <c r="K67" s="13">
        <v>208.049615824</v>
      </c>
      <c r="O67">
        <f t="shared" si="12"/>
        <v>1864.1302677610033</v>
      </c>
      <c r="T67" s="1"/>
      <c r="U67" s="11">
        <v>8</v>
      </c>
      <c r="V67" s="11">
        <v>52</v>
      </c>
      <c r="W67" s="11">
        <v>26</v>
      </c>
      <c r="X67" s="11">
        <v>2.5999999999999999E-2</v>
      </c>
      <c r="Y67" s="11">
        <v>1859.59313965</v>
      </c>
      <c r="Z67" s="11">
        <v>2537.6125488299999</v>
      </c>
      <c r="AA67" s="11">
        <v>2196.92890343</v>
      </c>
      <c r="AB67" s="11">
        <v>140.547532039</v>
      </c>
      <c r="AF67">
        <f t="shared" si="14"/>
        <v>1403.2833628515821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52</v>
      </c>
      <c r="F68" s="11">
        <v>26</v>
      </c>
      <c r="G68" s="11">
        <v>2.5999999999999999E-2</v>
      </c>
      <c r="H68" s="11">
        <v>2984.3239746099998</v>
      </c>
      <c r="I68" s="11">
        <v>3584.1501464799999</v>
      </c>
      <c r="J68" s="11">
        <v>3258.8740469099998</v>
      </c>
      <c r="K68" s="13">
        <v>127.874162699</v>
      </c>
      <c r="O68" s="6">
        <f t="shared" si="12"/>
        <v>2087.1418033731725</v>
      </c>
      <c r="T68" s="1"/>
      <c r="U68" s="11">
        <v>9</v>
      </c>
      <c r="V68" s="11">
        <v>52</v>
      </c>
      <c r="W68" s="11">
        <v>26</v>
      </c>
      <c r="X68" s="11">
        <v>2.5999999999999999E-2</v>
      </c>
      <c r="Y68" s="11">
        <v>2221.4406738299999</v>
      </c>
      <c r="Z68" s="11">
        <v>2771.4189453099998</v>
      </c>
      <c r="AA68" s="11">
        <v>2440.6493483300001</v>
      </c>
      <c r="AB68" s="11">
        <v>129.15486282099999</v>
      </c>
      <c r="AF68" s="6">
        <f t="shared" si="14"/>
        <v>1558.9592452076236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51</v>
      </c>
      <c r="F69" s="11">
        <v>25.5</v>
      </c>
      <c r="G69" s="11">
        <v>2.5499999999999998E-2</v>
      </c>
      <c r="H69" s="11">
        <v>3195.6950683599998</v>
      </c>
      <c r="I69" s="11">
        <v>3759.4807128900002</v>
      </c>
      <c r="J69" s="11">
        <v>3462.2092237299998</v>
      </c>
      <c r="K69" s="13">
        <v>104.236418137</v>
      </c>
      <c r="O69" s="6">
        <f t="shared" si="12"/>
        <v>2217.3675628006336</v>
      </c>
      <c r="T69" s="1"/>
      <c r="U69" s="11">
        <v>10</v>
      </c>
      <c r="V69" s="11">
        <v>51</v>
      </c>
      <c r="W69" s="11">
        <v>25.5</v>
      </c>
      <c r="X69" s="11">
        <v>2.5499999999999998E-2</v>
      </c>
      <c r="Y69" s="11">
        <v>2405.453125</v>
      </c>
      <c r="Z69" s="11">
        <v>2810.5427246099998</v>
      </c>
      <c r="AA69" s="11">
        <v>2571.32239966</v>
      </c>
      <c r="AB69" s="11">
        <v>82.645519983300005</v>
      </c>
      <c r="AF69" s="6">
        <f t="shared" si="14"/>
        <v>1642.4263608790263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52</v>
      </c>
      <c r="F70" s="11">
        <v>26</v>
      </c>
      <c r="G70" s="11">
        <v>2.5999999999999999E-2</v>
      </c>
      <c r="H70" s="11">
        <v>3477.5878906200001</v>
      </c>
      <c r="I70" s="11">
        <v>4239.4975585900002</v>
      </c>
      <c r="J70" s="11">
        <v>3718.8325195299999</v>
      </c>
      <c r="K70" s="13">
        <v>173.489411692</v>
      </c>
      <c r="O70" s="6">
        <f t="shared" si="12"/>
        <v>2381.7216313143995</v>
      </c>
      <c r="T70" s="1"/>
      <c r="U70" s="11">
        <v>11</v>
      </c>
      <c r="V70" s="11">
        <v>52</v>
      </c>
      <c r="W70" s="11">
        <v>26</v>
      </c>
      <c r="X70" s="11">
        <v>2.5999999999999999E-2</v>
      </c>
      <c r="Y70" s="11">
        <v>2570.1845703099998</v>
      </c>
      <c r="Z70" s="11">
        <v>3120.9116210900002</v>
      </c>
      <c r="AA70" s="11">
        <v>2754.3698354899998</v>
      </c>
      <c r="AB70" s="11">
        <v>110.173254583</v>
      </c>
      <c r="AF70" s="6">
        <f t="shared" si="14"/>
        <v>1759.3474960654412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50</v>
      </c>
      <c r="F71" s="11">
        <v>25</v>
      </c>
      <c r="G71" s="11">
        <v>2.5000000000000001E-2</v>
      </c>
      <c r="H71" s="11">
        <v>3570.3183593799999</v>
      </c>
      <c r="I71" s="11">
        <v>4260.5371093800004</v>
      </c>
      <c r="J71" s="11">
        <v>3870.4651513700001</v>
      </c>
      <c r="K71" s="13">
        <v>160.39176137999999</v>
      </c>
      <c r="O71" s="6">
        <f t="shared" si="12"/>
        <v>2478.8345605387849</v>
      </c>
      <c r="T71" s="1"/>
      <c r="U71" s="11">
        <v>12</v>
      </c>
      <c r="V71" s="11">
        <v>50</v>
      </c>
      <c r="W71" s="11">
        <v>25</v>
      </c>
      <c r="X71" s="11">
        <v>2.5000000000000001E-2</v>
      </c>
      <c r="Y71" s="11">
        <v>2652.5502929700001</v>
      </c>
      <c r="Z71" s="11">
        <v>3134.5769043</v>
      </c>
      <c r="AA71" s="11">
        <v>2855.6453906199999</v>
      </c>
      <c r="AB71" s="11">
        <v>103.75946959300001</v>
      </c>
      <c r="AF71" s="6">
        <f t="shared" si="14"/>
        <v>1824.0370275999403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52</v>
      </c>
      <c r="F72" s="11">
        <v>26</v>
      </c>
      <c r="G72" s="11">
        <v>2.5999999999999999E-2</v>
      </c>
      <c r="H72" s="11">
        <v>3742.7270507799999</v>
      </c>
      <c r="I72" s="11">
        <v>4187.4824218800004</v>
      </c>
      <c r="J72" s="11">
        <v>3982.0908672599999</v>
      </c>
      <c r="K72" s="13">
        <v>119.631802773</v>
      </c>
      <c r="O72" s="6">
        <f t="shared" si="12"/>
        <v>2550.3251105299337</v>
      </c>
      <c r="T72" s="1"/>
      <c r="U72" s="11">
        <v>13</v>
      </c>
      <c r="V72" s="11">
        <v>52</v>
      </c>
      <c r="W72" s="11">
        <v>26</v>
      </c>
      <c r="X72" s="11">
        <v>2.5999999999999999E-2</v>
      </c>
      <c r="Y72" s="11">
        <v>2765.8032226599998</v>
      </c>
      <c r="Z72" s="11">
        <v>3093.9555664099998</v>
      </c>
      <c r="AA72" s="11">
        <v>2926.3082463199999</v>
      </c>
      <c r="AB72" s="11">
        <v>89.9251356921</v>
      </c>
      <c r="AF72" s="6">
        <f t="shared" si="14"/>
        <v>1869.1727666857962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3930.1359863299999</v>
      </c>
      <c r="I73" s="11">
        <v>4439.7641601599998</v>
      </c>
      <c r="J73" s="11">
        <v>4136.06727013</v>
      </c>
      <c r="K73" s="13">
        <v>114.59202976500001</v>
      </c>
      <c r="O73" s="6">
        <f t="shared" si="12"/>
        <v>2648.9391049761821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2894.0314941400002</v>
      </c>
      <c r="Z73" s="11">
        <v>3237.3469238299999</v>
      </c>
      <c r="AA73" s="11">
        <v>3035.6804199200001</v>
      </c>
      <c r="AB73" s="11">
        <v>75.231175050600001</v>
      </c>
      <c r="AF73" s="6">
        <f t="shared" si="14"/>
        <v>1939.03399493591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s="34" customFormat="1" x14ac:dyDescent="0.25">
      <c r="C74" s="33">
        <f t="shared" ref="C74" si="27">C25</f>
        <v>0</v>
      </c>
      <c r="D74" s="34">
        <v>15</v>
      </c>
      <c r="E74" s="34">
        <v>52</v>
      </c>
      <c r="F74" s="34">
        <v>26</v>
      </c>
      <c r="G74" s="34">
        <v>2.5999999999999999E-2</v>
      </c>
      <c r="H74" s="34">
        <v>4016.2429199200001</v>
      </c>
      <c r="I74" s="34">
        <v>4492.36328125</v>
      </c>
      <c r="J74" s="34">
        <v>4255.6442964999997</v>
      </c>
      <c r="K74" s="35">
        <v>101.319608683</v>
      </c>
      <c r="L74" s="35"/>
      <c r="O74" s="34">
        <f t="shared" si="12"/>
        <v>2725.5220618095473</v>
      </c>
      <c r="P74" s="34">
        <f>AVERAGE(O73:O75)</f>
        <v>2711.6823928693834</v>
      </c>
      <c r="T74" s="33"/>
      <c r="U74" s="34">
        <v>15</v>
      </c>
      <c r="V74" s="34">
        <v>52</v>
      </c>
      <c r="W74" s="34">
        <v>26</v>
      </c>
      <c r="X74" s="34">
        <v>2.5999999999999999E-2</v>
      </c>
      <c r="Y74" s="34">
        <v>2940.8303222700001</v>
      </c>
      <c r="Z74" s="34">
        <v>3272.7265625</v>
      </c>
      <c r="AA74" s="34">
        <v>3109.63316463</v>
      </c>
      <c r="AB74" s="34">
        <v>72.532661262600001</v>
      </c>
      <c r="AF74" s="34">
        <f t="shared" si="14"/>
        <v>1986.2711431780447</v>
      </c>
      <c r="AG74" s="34">
        <f>AVERAGE(AF73:AF75)</f>
        <v>1978.6167493647015</v>
      </c>
      <c r="AK74" s="33"/>
      <c r="AY74" s="33"/>
    </row>
    <row r="75" spans="3:63" x14ac:dyDescent="0.25">
      <c r="C75" s="1">
        <f t="shared" ref="C75" si="28">C26</f>
        <v>2</v>
      </c>
      <c r="D75" s="11">
        <v>16</v>
      </c>
      <c r="E75" s="11">
        <v>50</v>
      </c>
      <c r="F75" s="11">
        <v>25</v>
      </c>
      <c r="G75" s="11">
        <v>2.5000000000000001E-2</v>
      </c>
      <c r="H75" s="11">
        <v>4036.8930664099998</v>
      </c>
      <c r="I75" s="11">
        <v>4581.3925781199996</v>
      </c>
      <c r="J75" s="11">
        <v>4310.3933300799999</v>
      </c>
      <c r="K75" s="13">
        <v>116.77754712300001</v>
      </c>
      <c r="O75" s="6">
        <f t="shared" si="12"/>
        <v>2760.58601182242</v>
      </c>
      <c r="T75" s="1"/>
      <c r="U75" s="11">
        <v>16</v>
      </c>
      <c r="V75" s="11">
        <v>50</v>
      </c>
      <c r="W75" s="11">
        <v>25</v>
      </c>
      <c r="X75" s="11">
        <v>2.5000000000000001E-2</v>
      </c>
      <c r="Y75" s="11">
        <v>2989.8752441400002</v>
      </c>
      <c r="Z75" s="11">
        <v>3386.9155273400002</v>
      </c>
      <c r="AA75" s="11">
        <v>3147.6355957000001</v>
      </c>
      <c r="AB75" s="11">
        <v>84.120248806800006</v>
      </c>
      <c r="AF75" s="6">
        <f t="shared" si="14"/>
        <v>2010.5451099801498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52</v>
      </c>
      <c r="F76" s="11">
        <v>26</v>
      </c>
      <c r="G76" s="11">
        <v>2.5999999999999999E-2</v>
      </c>
      <c r="H76" s="11">
        <v>4037.8669433599998</v>
      </c>
      <c r="I76" s="11">
        <v>4577.6909179699996</v>
      </c>
      <c r="J76" s="11">
        <v>4334.7042517999998</v>
      </c>
      <c r="K76" s="13">
        <v>140.11790730300001</v>
      </c>
      <c r="O76" s="6">
        <f t="shared" si="12"/>
        <v>2776.155911201764</v>
      </c>
      <c r="T76" s="1"/>
      <c r="U76" s="11">
        <v>17</v>
      </c>
      <c r="V76" s="11">
        <v>52</v>
      </c>
      <c r="W76" s="11">
        <v>26</v>
      </c>
      <c r="X76" s="11">
        <v>2.5999999999999999E-2</v>
      </c>
      <c r="Y76" s="11">
        <v>2945.1357421900002</v>
      </c>
      <c r="Z76" s="11">
        <v>3423.0439453099998</v>
      </c>
      <c r="AA76" s="11">
        <v>3161.0397244999999</v>
      </c>
      <c r="AB76" s="11">
        <v>108.025231206</v>
      </c>
      <c r="AF76" s="6">
        <f t="shared" si="14"/>
        <v>2019.1069669019612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50</v>
      </c>
      <c r="F77" s="11">
        <v>25</v>
      </c>
      <c r="G77" s="11">
        <v>2.5000000000000001E-2</v>
      </c>
      <c r="H77" s="11">
        <v>3985.07299805</v>
      </c>
      <c r="I77" s="11">
        <v>4687.3701171900002</v>
      </c>
      <c r="J77" s="11">
        <v>4269.0035791</v>
      </c>
      <c r="K77" s="13">
        <v>161.30925829</v>
      </c>
      <c r="O77" s="6">
        <f t="shared" si="12"/>
        <v>2734.0779976254694</v>
      </c>
      <c r="T77" s="1"/>
      <c r="U77" s="11">
        <v>18</v>
      </c>
      <c r="V77" s="11">
        <v>50</v>
      </c>
      <c r="W77" s="11">
        <v>25</v>
      </c>
      <c r="X77" s="11">
        <v>2.5000000000000001E-2</v>
      </c>
      <c r="Y77" s="11">
        <v>2919.86450195</v>
      </c>
      <c r="Z77" s="11">
        <v>3380.3635253900002</v>
      </c>
      <c r="AA77" s="11">
        <v>3114.1164599600002</v>
      </c>
      <c r="AB77" s="11">
        <v>129.411488566</v>
      </c>
      <c r="AF77" s="6">
        <f t="shared" si="14"/>
        <v>1989.134837919152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52</v>
      </c>
      <c r="F78" s="11">
        <v>26</v>
      </c>
      <c r="G78" s="11">
        <v>2.5999999999999999E-2</v>
      </c>
      <c r="H78" s="11">
        <v>3960.1369628900002</v>
      </c>
      <c r="I78" s="11">
        <v>4528.5981445300004</v>
      </c>
      <c r="J78" s="11">
        <v>4174.3328200100004</v>
      </c>
      <c r="K78" s="13">
        <v>150.25656880400001</v>
      </c>
      <c r="O78" s="6">
        <f t="shared" si="12"/>
        <v>2673.4462284900033</v>
      </c>
      <c r="T78" s="1"/>
      <c r="U78" s="11">
        <v>19</v>
      </c>
      <c r="V78" s="11">
        <v>52</v>
      </c>
      <c r="W78" s="11">
        <v>26</v>
      </c>
      <c r="X78" s="11">
        <v>2.5999999999999999E-2</v>
      </c>
      <c r="Y78" s="11">
        <v>2870.2578125</v>
      </c>
      <c r="Z78" s="11">
        <v>3311.2888183599998</v>
      </c>
      <c r="AA78" s="11">
        <v>3039.31630296</v>
      </c>
      <c r="AB78" s="11">
        <v>109.42390915</v>
      </c>
      <c r="AF78" s="6">
        <f t="shared" si="14"/>
        <v>1941.3564069954627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3715.0637207</v>
      </c>
      <c r="I79" s="11">
        <v>4519.4423828099998</v>
      </c>
      <c r="J79" s="11">
        <v>3987.2235801500001</v>
      </c>
      <c r="K79" s="13">
        <v>135.83602257300001</v>
      </c>
      <c r="O79" s="6">
        <f t="shared" si="12"/>
        <v>2553.6123500743979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2696.16674805</v>
      </c>
      <c r="Z79" s="11">
        <v>3243.3369140599998</v>
      </c>
      <c r="AA79" s="11">
        <v>2894.1673416399999</v>
      </c>
      <c r="AB79" s="11">
        <v>99.188763710900005</v>
      </c>
      <c r="AF79" s="6">
        <f t="shared" si="14"/>
        <v>1848.642836593828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51</v>
      </c>
      <c r="F80" s="11">
        <v>25.5</v>
      </c>
      <c r="G80" s="11">
        <v>2.5499999999999998E-2</v>
      </c>
      <c r="H80" s="11">
        <v>3517.3295898400002</v>
      </c>
      <c r="I80" s="11">
        <v>4124.3637695300004</v>
      </c>
      <c r="J80" s="11">
        <v>3733.7656010599999</v>
      </c>
      <c r="K80" s="13">
        <v>129.65893191800001</v>
      </c>
      <c r="O80" s="6">
        <f t="shared" si="12"/>
        <v>2391.2855046847112</v>
      </c>
      <c r="T80" s="1"/>
      <c r="U80" s="11">
        <v>21</v>
      </c>
      <c r="V80" s="11">
        <v>51</v>
      </c>
      <c r="W80" s="11">
        <v>25.5</v>
      </c>
      <c r="X80" s="11">
        <v>2.5499999999999998E-2</v>
      </c>
      <c r="Y80" s="11">
        <v>2514.9621582</v>
      </c>
      <c r="Z80" s="11">
        <v>2928.6625976599998</v>
      </c>
      <c r="AA80" s="11">
        <v>2663.1285998799999</v>
      </c>
      <c r="AB80" s="11">
        <v>98.020032104400002</v>
      </c>
      <c r="AF80" s="6">
        <f t="shared" si="14"/>
        <v>1701.0673634049654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51</v>
      </c>
      <c r="F81" s="11">
        <v>25.5</v>
      </c>
      <c r="G81" s="11">
        <v>2.5499999999999998E-2</v>
      </c>
      <c r="H81" s="11">
        <v>3135.8876953099998</v>
      </c>
      <c r="I81" s="11">
        <v>3467.4577636700001</v>
      </c>
      <c r="J81" s="11">
        <v>3295.66794003</v>
      </c>
      <c r="K81" s="13">
        <v>71.370918972799998</v>
      </c>
      <c r="O81" s="6">
        <f t="shared" si="12"/>
        <v>2110.7064061575029</v>
      </c>
      <c r="T81" s="1"/>
      <c r="U81" s="11">
        <v>22</v>
      </c>
      <c r="V81" s="11">
        <v>51</v>
      </c>
      <c r="W81" s="11">
        <v>25.5</v>
      </c>
      <c r="X81" s="11">
        <v>2.5499999999999998E-2</v>
      </c>
      <c r="Y81" s="11">
        <v>2227.4309082</v>
      </c>
      <c r="Z81" s="11">
        <v>2554.2729492200001</v>
      </c>
      <c r="AA81" s="11">
        <v>2351.1519607800001</v>
      </c>
      <c r="AB81" s="11">
        <v>61.8562060402</v>
      </c>
      <c r="AF81" s="6">
        <f t="shared" si="14"/>
        <v>1501.7929915471091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2621.97387695</v>
      </c>
      <c r="I82" s="11">
        <v>3031.8581543</v>
      </c>
      <c r="J82" s="11">
        <v>2803.5424086600001</v>
      </c>
      <c r="K82" s="13">
        <v>80.438850364800004</v>
      </c>
      <c r="O82" s="6">
        <f t="shared" si="12"/>
        <v>1795.5252257116147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1871.76074219</v>
      </c>
      <c r="Z82" s="11">
        <v>2111.3701171900002</v>
      </c>
      <c r="AA82" s="11">
        <v>2009.9655809599999</v>
      </c>
      <c r="AB82" s="11">
        <v>52.5180296236</v>
      </c>
      <c r="AF82" s="6">
        <f t="shared" si="14"/>
        <v>1283.8609639400891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50</v>
      </c>
      <c r="F83" s="11">
        <v>25</v>
      </c>
      <c r="G83" s="11">
        <v>2.5000000000000001E-2</v>
      </c>
      <c r="H83" s="11">
        <v>2056.43481445</v>
      </c>
      <c r="I83" s="11">
        <v>2410.2133789099998</v>
      </c>
      <c r="J83" s="11">
        <v>2222.6327929700001</v>
      </c>
      <c r="K83" s="13">
        <v>91.955354785699996</v>
      </c>
      <c r="O83" s="6">
        <f t="shared" si="12"/>
        <v>1423.4823896168427</v>
      </c>
      <c r="T83" s="1"/>
      <c r="U83" s="11">
        <v>24</v>
      </c>
      <c r="V83" s="11">
        <v>50</v>
      </c>
      <c r="W83" s="11">
        <v>25</v>
      </c>
      <c r="X83" s="11">
        <v>2.5000000000000001E-2</v>
      </c>
      <c r="Y83" s="11">
        <v>1508.0412597699999</v>
      </c>
      <c r="Z83" s="11">
        <v>1757.94628906</v>
      </c>
      <c r="AA83" s="11">
        <v>1636.8649902300001</v>
      </c>
      <c r="AB83" s="11">
        <v>57.387557747800003</v>
      </c>
      <c r="AF83" s="6">
        <f t="shared" si="14"/>
        <v>1045.5438063734159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1431.86779785</v>
      </c>
      <c r="I84" s="11">
        <v>1710.8383789100001</v>
      </c>
      <c r="J84" s="11">
        <v>1550.4182974</v>
      </c>
      <c r="K84" s="13">
        <v>66.580741461000002</v>
      </c>
      <c r="O84" s="6">
        <f t="shared" si="12"/>
        <v>992.96345751271281</v>
      </c>
      <c r="T84" s="1"/>
      <c r="U84" s="11">
        <v>25</v>
      </c>
      <c r="V84" s="11">
        <v>52</v>
      </c>
      <c r="W84" s="11">
        <v>26</v>
      </c>
      <c r="X84" s="11">
        <v>2.5999999999999999E-2</v>
      </c>
      <c r="Y84" s="11">
        <v>1041.1774902300001</v>
      </c>
      <c r="Z84" s="11">
        <v>1271.61425781</v>
      </c>
      <c r="AA84" s="11">
        <v>1166.39278001</v>
      </c>
      <c r="AB84" s="11">
        <v>50.5774643922</v>
      </c>
      <c r="AF84" s="6">
        <f t="shared" si="14"/>
        <v>745.03074732313053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52</v>
      </c>
      <c r="F85" s="11">
        <v>26</v>
      </c>
      <c r="G85" s="11">
        <v>2.5999999999999999E-2</v>
      </c>
      <c r="H85" s="11">
        <v>880.35516357400002</v>
      </c>
      <c r="I85" s="11">
        <v>1092.8950195299999</v>
      </c>
      <c r="J85" s="11">
        <v>990.23283503599998</v>
      </c>
      <c r="K85" s="13">
        <v>53.829960511000003</v>
      </c>
      <c r="O85" s="6">
        <f t="shared" si="12"/>
        <v>634.19337946982762</v>
      </c>
      <c r="T85" s="1"/>
      <c r="U85" s="11">
        <v>26</v>
      </c>
      <c r="V85" s="11">
        <v>52</v>
      </c>
      <c r="W85" s="11">
        <v>26</v>
      </c>
      <c r="X85" s="11">
        <v>2.5999999999999999E-2</v>
      </c>
      <c r="Y85" s="11">
        <v>675.58599853500004</v>
      </c>
      <c r="Z85" s="11">
        <v>811.302246094</v>
      </c>
      <c r="AA85" s="11">
        <v>734.43717134899998</v>
      </c>
      <c r="AB85" s="11">
        <v>36.389984167500003</v>
      </c>
      <c r="AF85" s="6">
        <f t="shared" si="14"/>
        <v>469.12008031063112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51</v>
      </c>
      <c r="F86" s="11">
        <v>25.5</v>
      </c>
      <c r="G86" s="11">
        <v>2.5499999999999998E-2</v>
      </c>
      <c r="H86" s="11">
        <v>440.85940551800002</v>
      </c>
      <c r="I86" s="11">
        <v>560.08435058600003</v>
      </c>
      <c r="J86" s="11">
        <v>503.711100859</v>
      </c>
      <c r="K86" s="13">
        <v>31.0957989596</v>
      </c>
      <c r="O86" s="6">
        <f t="shared" si="12"/>
        <v>322.60114392048285</v>
      </c>
      <c r="T86" s="1"/>
      <c r="U86" s="11">
        <v>27</v>
      </c>
      <c r="V86" s="11">
        <v>51</v>
      </c>
      <c r="W86" s="11">
        <v>25.5</v>
      </c>
      <c r="X86" s="11">
        <v>2.5499999999999998E-2</v>
      </c>
      <c r="Y86" s="11">
        <v>304.19152831999997</v>
      </c>
      <c r="Z86" s="11">
        <v>391.04992675800003</v>
      </c>
      <c r="AA86" s="11">
        <v>348.90539790100001</v>
      </c>
      <c r="AB86" s="11">
        <v>22.516604587</v>
      </c>
      <c r="AF86" s="6">
        <f t="shared" si="14"/>
        <v>222.86253292911127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51</v>
      </c>
      <c r="F87" s="11">
        <v>25.5</v>
      </c>
      <c r="G87" s="11">
        <v>2.5499999999999998E-2</v>
      </c>
      <c r="H87" s="11">
        <v>135.589111328</v>
      </c>
      <c r="I87" s="11">
        <v>183.5128479</v>
      </c>
      <c r="J87" s="11">
        <v>154.47822720400001</v>
      </c>
      <c r="K87" s="13">
        <v>12.3767972997</v>
      </c>
      <c r="O87">
        <f t="shared" si="12"/>
        <v>98.935387212696241</v>
      </c>
      <c r="T87" s="1"/>
      <c r="U87" s="11">
        <v>28</v>
      </c>
      <c r="V87" s="11">
        <v>51</v>
      </c>
      <c r="W87" s="11">
        <v>25.5</v>
      </c>
      <c r="X87" s="11">
        <v>2.5499999999999998E-2</v>
      </c>
      <c r="Y87" s="11">
        <v>85.548019409199995</v>
      </c>
      <c r="Z87" s="11">
        <v>123.922958374</v>
      </c>
      <c r="AA87" s="11">
        <v>101.45590898099999</v>
      </c>
      <c r="AB87" s="11">
        <v>8.8206304618499995</v>
      </c>
      <c r="AF87">
        <f t="shared" si="14"/>
        <v>64.804732148473931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50</v>
      </c>
      <c r="F88" s="11">
        <v>25</v>
      </c>
      <c r="G88" s="11">
        <v>2.5000000000000001E-2</v>
      </c>
      <c r="H88" s="11">
        <v>12.0783405304</v>
      </c>
      <c r="I88" s="11">
        <v>26.104799270600001</v>
      </c>
      <c r="J88" s="11">
        <v>16.566807289100002</v>
      </c>
      <c r="K88" s="13">
        <v>2.9196493599400002</v>
      </c>
      <c r="O88">
        <f t="shared" si="12"/>
        <v>10.610190987372921</v>
      </c>
      <c r="T88" s="1"/>
      <c r="U88" s="11">
        <v>29</v>
      </c>
      <c r="V88" s="11">
        <v>50</v>
      </c>
      <c r="W88" s="11">
        <v>25</v>
      </c>
      <c r="X88" s="11">
        <v>2.5000000000000001E-2</v>
      </c>
      <c r="Y88" s="11">
        <v>5.4286489486700003</v>
      </c>
      <c r="Z88" s="11">
        <v>13.8524150848</v>
      </c>
      <c r="AA88" s="11">
        <v>10.1609334755</v>
      </c>
      <c r="AB88" s="11">
        <v>2.0717941892899998</v>
      </c>
      <c r="AF88">
        <f t="shared" si="14"/>
        <v>6.490273251423484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1762</v>
      </c>
      <c r="F98" s="11">
        <v>881</v>
      </c>
      <c r="G98" s="11">
        <v>0.88100000000000001</v>
      </c>
      <c r="H98" s="31">
        <v>0</v>
      </c>
      <c r="I98" s="11">
        <v>3.5030035972600002</v>
      </c>
      <c r="J98" s="11">
        <v>1.4133690486199999</v>
      </c>
      <c r="K98" s="32">
        <v>0.58508827820700005</v>
      </c>
      <c r="O98">
        <f t="shared" ref="O98:O126" si="42">J98/P$98</f>
        <v>1.582580805598724</v>
      </c>
      <c r="P98">
        <f>K$98/(SQRT(2-(PI()/2)))</f>
        <v>0.8930785989694171</v>
      </c>
      <c r="T98" s="1"/>
      <c r="U98" s="11">
        <v>1</v>
      </c>
      <c r="V98" s="11">
        <v>1762</v>
      </c>
      <c r="W98" s="11">
        <v>881</v>
      </c>
      <c r="X98" s="11">
        <v>0.88100000000000001</v>
      </c>
      <c r="Y98" s="31">
        <v>0</v>
      </c>
      <c r="Z98" s="11">
        <v>3.6180355548900001</v>
      </c>
      <c r="AA98" s="11">
        <v>1.5601226691500001</v>
      </c>
      <c r="AB98" s="31">
        <v>0.605806401735</v>
      </c>
      <c r="AF98">
        <f>AA98/AG$98</f>
        <v>1.6871612962360867</v>
      </c>
      <c r="AG98">
        <f>AB$98/(SQRT(2-(PI()/2)))</f>
        <v>0.92470273745047438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51</v>
      </c>
      <c r="F99" s="11">
        <v>25.5</v>
      </c>
      <c r="G99" s="11">
        <v>2.5499999999999998E-2</v>
      </c>
      <c r="H99" s="31">
        <v>0.70799356699000005</v>
      </c>
      <c r="I99" s="11">
        <v>8.5676984787000006</v>
      </c>
      <c r="J99" s="11">
        <v>4.6355136107000003</v>
      </c>
      <c r="K99" s="32">
        <v>1.60178048024</v>
      </c>
      <c r="O99">
        <f t="shared" si="42"/>
        <v>5.1904878428944867</v>
      </c>
      <c r="T99" s="1"/>
      <c r="U99" s="11">
        <v>2</v>
      </c>
      <c r="V99" s="11">
        <v>51</v>
      </c>
      <c r="W99" s="11">
        <v>25.5</v>
      </c>
      <c r="X99" s="11">
        <v>2.5499999999999998E-2</v>
      </c>
      <c r="Y99" s="31">
        <v>0.490589141846</v>
      </c>
      <c r="Z99" s="11">
        <v>8.1708126068099993</v>
      </c>
      <c r="AA99" s="11">
        <v>3.6941308928500001</v>
      </c>
      <c r="AB99" s="31">
        <v>1.7268831953799999</v>
      </c>
      <c r="AF99">
        <f t="shared" ref="AF99:AF126" si="44">AA99/AG$98</f>
        <v>3.9949388524956668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51</v>
      </c>
      <c r="F100" s="11">
        <v>25.5</v>
      </c>
      <c r="G100" s="11">
        <v>2.5499999999999998E-2</v>
      </c>
      <c r="H100" s="11">
        <v>4.0250544548000002</v>
      </c>
      <c r="I100" s="11">
        <v>62.275588989299997</v>
      </c>
      <c r="J100" s="11">
        <v>26.558083057400001</v>
      </c>
      <c r="K100" s="13">
        <v>15.209514521099999</v>
      </c>
      <c r="O100">
        <f t="shared" si="42"/>
        <v>29.737677163070689</v>
      </c>
      <c r="T100" s="1"/>
      <c r="U100" s="11">
        <v>3</v>
      </c>
      <c r="V100" s="11">
        <v>51</v>
      </c>
      <c r="W100" s="11">
        <v>25.5</v>
      </c>
      <c r="X100" s="11">
        <v>2.5499999999999998E-2</v>
      </c>
      <c r="Y100" s="11">
        <v>1.76625549793</v>
      </c>
      <c r="Z100" s="11">
        <v>38.564014434800001</v>
      </c>
      <c r="AA100" s="11">
        <v>15.3870349842</v>
      </c>
      <c r="AB100" s="11">
        <v>8.9476277599199996</v>
      </c>
      <c r="AF100">
        <f t="shared" si="44"/>
        <v>16.639979921140988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51</v>
      </c>
      <c r="F101" s="11">
        <v>25.5</v>
      </c>
      <c r="G101" s="11">
        <v>2.5499999999999998E-2</v>
      </c>
      <c r="H101" s="11">
        <v>8.9001379013099999</v>
      </c>
      <c r="I101" s="11">
        <v>101.144737244</v>
      </c>
      <c r="J101" s="11">
        <v>49.37104515</v>
      </c>
      <c r="K101" s="13">
        <v>27.107413356399999</v>
      </c>
      <c r="O101">
        <f t="shared" si="42"/>
        <v>55.281858961767242</v>
      </c>
      <c r="T101" s="1"/>
      <c r="U101" s="11">
        <v>4</v>
      </c>
      <c r="V101" s="11">
        <v>51</v>
      </c>
      <c r="W101" s="11">
        <v>25.5</v>
      </c>
      <c r="X101" s="11">
        <v>2.5499999999999998E-2</v>
      </c>
      <c r="Y101" s="11">
        <v>3.1480457782700002</v>
      </c>
      <c r="Z101" s="11">
        <v>67.996635436999995</v>
      </c>
      <c r="AA101" s="11">
        <v>30.2217663176</v>
      </c>
      <c r="AB101" s="11">
        <v>18.806374670499999</v>
      </c>
      <c r="AF101">
        <f t="shared" si="44"/>
        <v>32.682682870524786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51</v>
      </c>
      <c r="F102" s="11">
        <v>25.5</v>
      </c>
      <c r="G102" s="11">
        <v>2.5499999999999998E-2</v>
      </c>
      <c r="H102" s="11">
        <v>47.929065704300001</v>
      </c>
      <c r="I102" s="11">
        <v>295.29800415</v>
      </c>
      <c r="J102" s="11">
        <v>124.527332829</v>
      </c>
      <c r="K102" s="13">
        <v>54.639282276300001</v>
      </c>
      <c r="O102">
        <f t="shared" si="42"/>
        <v>139.43602833244509</v>
      </c>
      <c r="T102" s="1"/>
      <c r="U102" s="11">
        <v>5</v>
      </c>
      <c r="V102" s="11">
        <v>51</v>
      </c>
      <c r="W102" s="11">
        <v>25.5</v>
      </c>
      <c r="X102" s="11">
        <v>2.5499999999999998E-2</v>
      </c>
      <c r="Y102" s="11">
        <v>11.668721199</v>
      </c>
      <c r="Z102" s="11">
        <v>185.40194702100001</v>
      </c>
      <c r="AA102" s="11">
        <v>68.563753595500003</v>
      </c>
      <c r="AB102" s="11">
        <v>35.388096262700003</v>
      </c>
      <c r="AF102">
        <f>AA102/AG$98</f>
        <v>74.146805041952376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51</v>
      </c>
      <c r="F103" s="11">
        <v>25.5</v>
      </c>
      <c r="G103" s="11">
        <v>2.5499999999999998E-2</v>
      </c>
      <c r="H103" s="11">
        <v>178.496856689</v>
      </c>
      <c r="I103" s="11">
        <v>325.27117919900002</v>
      </c>
      <c r="J103" s="11">
        <v>235.660200231</v>
      </c>
      <c r="K103" s="13">
        <v>34.711978416199997</v>
      </c>
      <c r="O103">
        <f t="shared" si="42"/>
        <v>263.87397537343747</v>
      </c>
      <c r="T103" s="1"/>
      <c r="U103" s="11">
        <v>6</v>
      </c>
      <c r="V103" s="11">
        <v>51</v>
      </c>
      <c r="W103" s="11">
        <v>25.5</v>
      </c>
      <c r="X103" s="11">
        <v>2.5499999999999998E-2</v>
      </c>
      <c r="Y103" s="11">
        <v>111.880004883</v>
      </c>
      <c r="Z103" s="11">
        <v>216.288619995</v>
      </c>
      <c r="AA103" s="11">
        <v>155.693964042</v>
      </c>
      <c r="AB103" s="11">
        <v>25.578017939599999</v>
      </c>
      <c r="AF103">
        <f t="shared" si="44"/>
        <v>168.37190778873273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51</v>
      </c>
      <c r="F104" s="11">
        <v>25.5</v>
      </c>
      <c r="G104" s="11">
        <v>2.5499999999999998E-2</v>
      </c>
      <c r="H104" s="11">
        <v>265.39776611299999</v>
      </c>
      <c r="I104" s="11">
        <v>338.35443115200002</v>
      </c>
      <c r="J104" s="11">
        <v>302.73344989899999</v>
      </c>
      <c r="K104" s="13">
        <v>18.124610607400001</v>
      </c>
      <c r="O104">
        <f t="shared" si="42"/>
        <v>338.97738703888359</v>
      </c>
      <c r="T104" s="1"/>
      <c r="U104" s="11">
        <v>7</v>
      </c>
      <c r="V104" s="11">
        <v>51</v>
      </c>
      <c r="W104" s="11">
        <v>25.5</v>
      </c>
      <c r="X104" s="11">
        <v>2.5499999999999998E-2</v>
      </c>
      <c r="Y104" s="11">
        <v>179.86036682100001</v>
      </c>
      <c r="Z104" s="11">
        <v>249.84452819800001</v>
      </c>
      <c r="AA104" s="11">
        <v>210.389415367</v>
      </c>
      <c r="AB104" s="11">
        <v>15.5151</v>
      </c>
      <c r="AF104">
        <f t="shared" si="44"/>
        <v>227.52113392361198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52</v>
      </c>
      <c r="F105" s="11">
        <v>26</v>
      </c>
      <c r="G105" s="11">
        <v>2.5999999999999999E-2</v>
      </c>
      <c r="H105" s="11">
        <v>291.89199829099999</v>
      </c>
      <c r="I105" s="11">
        <v>385.37155151399998</v>
      </c>
      <c r="J105" s="11">
        <v>332.551875188</v>
      </c>
      <c r="K105" s="13">
        <v>20.4639069674</v>
      </c>
      <c r="O105">
        <f t="shared" si="42"/>
        <v>372.36574202063935</v>
      </c>
      <c r="T105" s="1"/>
      <c r="U105" s="11">
        <v>8</v>
      </c>
      <c r="V105" s="11">
        <v>52</v>
      </c>
      <c r="W105" s="11">
        <v>26</v>
      </c>
      <c r="X105" s="11">
        <v>2.5999999999999999E-2</v>
      </c>
      <c r="Y105" s="11">
        <v>203.27365112300001</v>
      </c>
      <c r="Z105" s="11">
        <v>266.450927734</v>
      </c>
      <c r="AA105" s="11">
        <v>237.551251925</v>
      </c>
      <c r="AB105" s="11">
        <v>15.597371067299999</v>
      </c>
      <c r="AF105">
        <f t="shared" si="44"/>
        <v>256.89472119435885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52</v>
      </c>
      <c r="F106" s="11">
        <v>26</v>
      </c>
      <c r="G106" s="11">
        <v>2.5999999999999999E-2</v>
      </c>
      <c r="H106" s="11">
        <v>302.24807739300002</v>
      </c>
      <c r="I106" s="11">
        <v>380.53085327100001</v>
      </c>
      <c r="J106" s="11">
        <v>344.14845451899998</v>
      </c>
      <c r="K106" s="13">
        <v>18.968049210899999</v>
      </c>
      <c r="O106">
        <f t="shared" si="42"/>
        <v>385.35069020367951</v>
      </c>
      <c r="T106" s="1"/>
      <c r="U106" s="11">
        <v>9</v>
      </c>
      <c r="V106" s="11">
        <v>52</v>
      </c>
      <c r="W106" s="11">
        <v>26</v>
      </c>
      <c r="X106" s="11">
        <v>2.5999999999999999E-2</v>
      </c>
      <c r="Y106" s="11">
        <v>246.272949219</v>
      </c>
      <c r="Z106" s="11">
        <v>307.81338500999999</v>
      </c>
      <c r="AA106" s="11">
        <v>268.55929770799997</v>
      </c>
      <c r="AB106" s="11">
        <v>12.3837679741</v>
      </c>
      <c r="AF106">
        <f t="shared" si="44"/>
        <v>290.42770917760322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51</v>
      </c>
      <c r="F107" s="11">
        <v>25.5</v>
      </c>
      <c r="G107" s="11">
        <v>2.5499999999999998E-2</v>
      </c>
      <c r="H107" s="11">
        <v>360.61483764600001</v>
      </c>
      <c r="I107" s="11">
        <v>426.37707519499997</v>
      </c>
      <c r="J107" s="11">
        <v>391.84737082100003</v>
      </c>
      <c r="K107" s="13">
        <v>16.651874628200002</v>
      </c>
      <c r="O107">
        <f t="shared" si="42"/>
        <v>438.76022924877924</v>
      </c>
      <c r="T107" s="1"/>
      <c r="U107" s="11">
        <v>10</v>
      </c>
      <c r="V107" s="11">
        <v>51</v>
      </c>
      <c r="W107" s="11">
        <v>25.5</v>
      </c>
      <c r="X107" s="11">
        <v>2.5499999999999998E-2</v>
      </c>
      <c r="Y107" s="11">
        <v>258.00823974600002</v>
      </c>
      <c r="Z107" s="11">
        <v>326.20245361299999</v>
      </c>
      <c r="AA107" s="11">
        <v>290.72021424500002</v>
      </c>
      <c r="AB107" s="11">
        <v>15.3035282153</v>
      </c>
      <c r="AF107">
        <f t="shared" si="44"/>
        <v>314.39315843981757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52</v>
      </c>
      <c r="F108" s="11">
        <v>26</v>
      </c>
      <c r="G108" s="11">
        <v>2.5999999999999999E-2</v>
      </c>
      <c r="H108" s="11">
        <v>323.59655761699997</v>
      </c>
      <c r="I108" s="11">
        <v>451.89859008799999</v>
      </c>
      <c r="J108" s="11">
        <v>400.05858729400001</v>
      </c>
      <c r="K108" s="13">
        <v>29.992367196099998</v>
      </c>
      <c r="O108">
        <f t="shared" si="42"/>
        <v>447.95451123300262</v>
      </c>
      <c r="T108" s="1"/>
      <c r="U108" s="11">
        <v>11</v>
      </c>
      <c r="V108" s="11">
        <v>52</v>
      </c>
      <c r="W108" s="11">
        <v>26</v>
      </c>
      <c r="X108" s="11">
        <v>2.5999999999999999E-2</v>
      </c>
      <c r="Y108" s="11">
        <v>271.54220581099997</v>
      </c>
      <c r="Z108" s="11">
        <v>340.698974609</v>
      </c>
      <c r="AA108" s="11">
        <v>306.968632625</v>
      </c>
      <c r="AB108" s="11">
        <v>15.5912640957</v>
      </c>
      <c r="AF108">
        <f t="shared" si="44"/>
        <v>331.96466301305912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50</v>
      </c>
      <c r="F109" s="11">
        <v>25</v>
      </c>
      <c r="G109" s="11">
        <v>2.5000000000000001E-2</v>
      </c>
      <c r="H109" s="11">
        <v>403.44201660200002</v>
      </c>
      <c r="I109" s="11">
        <v>470.785247803</v>
      </c>
      <c r="J109" s="11">
        <v>435.73628356900002</v>
      </c>
      <c r="K109" s="13">
        <v>13.6470897539</v>
      </c>
      <c r="O109">
        <f t="shared" si="42"/>
        <v>487.90362244916088</v>
      </c>
      <c r="T109" s="1"/>
      <c r="U109" s="11">
        <v>12</v>
      </c>
      <c r="V109" s="11">
        <v>50</v>
      </c>
      <c r="W109" s="11">
        <v>25</v>
      </c>
      <c r="X109" s="11">
        <v>2.5000000000000001E-2</v>
      </c>
      <c r="Y109" s="11">
        <v>276.92147827100001</v>
      </c>
      <c r="Z109" s="11">
        <v>331.95623779300001</v>
      </c>
      <c r="AA109" s="11">
        <v>305.34377258299997</v>
      </c>
      <c r="AB109" s="11">
        <v>13.142281329999999</v>
      </c>
      <c r="AF109">
        <f t="shared" si="44"/>
        <v>330.20749286940844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52</v>
      </c>
      <c r="F110" s="11">
        <v>26</v>
      </c>
      <c r="G110" s="11">
        <v>2.5999999999999999E-2</v>
      </c>
      <c r="H110" s="11">
        <v>419.06304931599999</v>
      </c>
      <c r="I110" s="11">
        <v>489.204986572</v>
      </c>
      <c r="J110" s="11">
        <v>453.04566955600001</v>
      </c>
      <c r="K110" s="13">
        <v>17.618059176700001</v>
      </c>
      <c r="O110">
        <f t="shared" si="42"/>
        <v>507.28532749390655</v>
      </c>
      <c r="T110" s="1"/>
      <c r="U110" s="11">
        <v>13</v>
      </c>
      <c r="V110" s="11">
        <v>52</v>
      </c>
      <c r="W110" s="11">
        <v>26</v>
      </c>
      <c r="X110" s="11">
        <v>2.5999999999999999E-2</v>
      </c>
      <c r="Y110" s="11">
        <v>287.10504150399998</v>
      </c>
      <c r="Z110" s="11">
        <v>336.1668396</v>
      </c>
      <c r="AA110" s="11">
        <v>313.64235569900001</v>
      </c>
      <c r="AB110" s="11">
        <v>11.7799388463</v>
      </c>
      <c r="AF110">
        <f t="shared" si="44"/>
        <v>339.18181810919339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386.83776855500003</v>
      </c>
      <c r="I111" s="11">
        <v>473.73303222700002</v>
      </c>
      <c r="J111" s="11">
        <v>431.10505148099998</v>
      </c>
      <c r="K111" s="13">
        <v>22.199034555600001</v>
      </c>
      <c r="O111">
        <f t="shared" si="42"/>
        <v>482.71792872260158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282.93194580099998</v>
      </c>
      <c r="Z111" s="11">
        <v>334.73303222700002</v>
      </c>
      <c r="AA111" s="11">
        <v>316.25699028600002</v>
      </c>
      <c r="AB111" s="11">
        <v>11.9975194659</v>
      </c>
      <c r="AF111">
        <f t="shared" si="44"/>
        <v>342.00935876751231</v>
      </c>
      <c r="AK111" s="1"/>
      <c r="AY111" s="1"/>
    </row>
    <row r="112" spans="3:63" s="34" customFormat="1" x14ac:dyDescent="0.25">
      <c r="C112" s="33">
        <f t="shared" ref="C112" si="57">C25</f>
        <v>0</v>
      </c>
      <c r="D112" s="34">
        <v>15</v>
      </c>
      <c r="E112" s="34">
        <v>52</v>
      </c>
      <c r="F112" s="34">
        <v>26</v>
      </c>
      <c r="G112" s="34">
        <v>2.5999999999999999E-2</v>
      </c>
      <c r="H112" s="34">
        <v>415.84255981400003</v>
      </c>
      <c r="I112" s="34">
        <v>488.38809204099999</v>
      </c>
      <c r="J112" s="34">
        <v>448.80910961400002</v>
      </c>
      <c r="K112" s="35">
        <v>17.530487733200001</v>
      </c>
      <c r="L112" s="35"/>
      <c r="O112" s="34">
        <f t="shared" si="42"/>
        <v>502.54155696028408</v>
      </c>
      <c r="P112" s="34">
        <f>AVERAGE(O111:O113)</f>
        <v>501.03730648458844</v>
      </c>
      <c r="T112" s="33"/>
      <c r="U112" s="34">
        <v>15</v>
      </c>
      <c r="V112" s="34">
        <v>52</v>
      </c>
      <c r="W112" s="34">
        <v>26</v>
      </c>
      <c r="X112" s="34">
        <v>2.5999999999999999E-2</v>
      </c>
      <c r="Y112" s="34">
        <v>281.55313110399999</v>
      </c>
      <c r="Z112" s="34">
        <v>363.34167480500003</v>
      </c>
      <c r="AA112" s="34">
        <v>323.73663388799997</v>
      </c>
      <c r="AB112" s="34">
        <v>16.874892791600001</v>
      </c>
      <c r="AF112" s="34">
        <f t="shared" si="44"/>
        <v>350.09805938347705</v>
      </c>
      <c r="AG112" s="34">
        <f>AVERAGE(AF111:AF113)</f>
        <v>350.30998941684146</v>
      </c>
      <c r="AK112" s="33"/>
      <c r="AY112" s="33"/>
    </row>
    <row r="113" spans="3:51" x14ac:dyDescent="0.25">
      <c r="C113" s="1">
        <f t="shared" ref="C113" si="58">C26</f>
        <v>2</v>
      </c>
      <c r="D113" s="11">
        <v>16</v>
      </c>
      <c r="E113" s="11">
        <v>50</v>
      </c>
      <c r="F113" s="11">
        <v>25</v>
      </c>
      <c r="G113" s="11">
        <v>2.5000000000000001E-2</v>
      </c>
      <c r="H113" s="11">
        <v>422.06393432599998</v>
      </c>
      <c r="I113" s="11">
        <v>500.59719848600002</v>
      </c>
      <c r="J113" s="11">
        <v>462.48292602499998</v>
      </c>
      <c r="K113" s="13">
        <v>18.167813067099999</v>
      </c>
      <c r="O113">
        <f t="shared" si="42"/>
        <v>517.85243377087954</v>
      </c>
      <c r="T113" s="1"/>
      <c r="U113" s="11">
        <v>16</v>
      </c>
      <c r="V113" s="11">
        <v>50</v>
      </c>
      <c r="W113" s="11">
        <v>25</v>
      </c>
      <c r="X113" s="11">
        <v>2.5000000000000001E-2</v>
      </c>
      <c r="Y113" s="11">
        <v>304.29730224600002</v>
      </c>
      <c r="Z113" s="11">
        <v>363.305511475</v>
      </c>
      <c r="AA113" s="11">
        <v>331.80419433600002</v>
      </c>
      <c r="AB113" s="11">
        <v>15.037222374200001</v>
      </c>
      <c r="AF113">
        <f t="shared" si="44"/>
        <v>358.82255009953502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52</v>
      </c>
      <c r="F114" s="11">
        <v>26</v>
      </c>
      <c r="G114" s="11">
        <v>2.5999999999999999E-2</v>
      </c>
      <c r="H114" s="11">
        <v>390.48483276399998</v>
      </c>
      <c r="I114" s="11">
        <v>505.831207275</v>
      </c>
      <c r="J114" s="11">
        <v>455.41996530400002</v>
      </c>
      <c r="K114" s="13">
        <v>32.872470078200003</v>
      </c>
      <c r="O114">
        <f t="shared" si="42"/>
        <v>509.94387932880653</v>
      </c>
      <c r="T114" s="1"/>
      <c r="U114" s="11">
        <v>17</v>
      </c>
      <c r="V114" s="11">
        <v>52</v>
      </c>
      <c r="W114" s="11">
        <v>26</v>
      </c>
      <c r="X114" s="11">
        <v>2.5999999999999999E-2</v>
      </c>
      <c r="Y114" s="11">
        <v>312.97985839799998</v>
      </c>
      <c r="Z114" s="11">
        <v>371.4793396</v>
      </c>
      <c r="AA114" s="11">
        <v>341.95254399200002</v>
      </c>
      <c r="AB114" s="11">
        <v>13.2768758269</v>
      </c>
      <c r="AF114">
        <f t="shared" si="44"/>
        <v>369.79726580544968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50</v>
      </c>
      <c r="F115" s="11">
        <v>25</v>
      </c>
      <c r="G115" s="11">
        <v>2.5000000000000001E-2</v>
      </c>
      <c r="H115" s="11">
        <v>406.67947387700002</v>
      </c>
      <c r="I115" s="11">
        <v>548.24163818399995</v>
      </c>
      <c r="J115" s="11">
        <v>471.82045288099999</v>
      </c>
      <c r="K115" s="13">
        <v>36.2308581773</v>
      </c>
      <c r="O115">
        <f t="shared" si="42"/>
        <v>528.30787057876546</v>
      </c>
      <c r="T115" s="1"/>
      <c r="U115" s="11">
        <v>18</v>
      </c>
      <c r="V115" s="11">
        <v>50</v>
      </c>
      <c r="W115" s="11">
        <v>25</v>
      </c>
      <c r="X115" s="11">
        <v>2.5000000000000001E-2</v>
      </c>
      <c r="Y115" s="11">
        <v>314.70352172899999</v>
      </c>
      <c r="Z115" s="11">
        <v>382.26019287100002</v>
      </c>
      <c r="AA115" s="11">
        <v>342.17203124999997</v>
      </c>
      <c r="AB115" s="11">
        <v>17.374693150199999</v>
      </c>
      <c r="AF115">
        <f t="shared" si="44"/>
        <v>370.03462560672494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52</v>
      </c>
      <c r="F116" s="11">
        <v>26</v>
      </c>
      <c r="G116" s="11">
        <v>2.5999999999999999E-2</v>
      </c>
      <c r="H116" s="11">
        <v>410.927246094</v>
      </c>
      <c r="I116" s="11">
        <v>519.25994873000002</v>
      </c>
      <c r="J116" s="11">
        <v>463.56531994199997</v>
      </c>
      <c r="K116" s="13">
        <v>23.600751777900001</v>
      </c>
      <c r="O116">
        <f t="shared" si="42"/>
        <v>519.06441434935164</v>
      </c>
      <c r="T116" s="1"/>
      <c r="U116" s="11">
        <v>19</v>
      </c>
      <c r="V116" s="11">
        <v>52</v>
      </c>
      <c r="W116" s="11">
        <v>26</v>
      </c>
      <c r="X116" s="11">
        <v>2.5999999999999999E-2</v>
      </c>
      <c r="Y116" s="11">
        <v>306.79928588899998</v>
      </c>
      <c r="Z116" s="11">
        <v>363.20739746100003</v>
      </c>
      <c r="AA116" s="11">
        <v>334.584364671</v>
      </c>
      <c r="AB116" s="11">
        <v>12.409394859600001</v>
      </c>
      <c r="AF116">
        <f t="shared" si="44"/>
        <v>361.82910585243059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395.920654297</v>
      </c>
      <c r="I117" s="11">
        <v>499.10632324199997</v>
      </c>
      <c r="J117" s="11">
        <v>438.81205899100001</v>
      </c>
      <c r="K117" s="13">
        <v>21.193854015100001</v>
      </c>
      <c r="O117">
        <f t="shared" si="42"/>
        <v>491.34763670003343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256.722167969</v>
      </c>
      <c r="Z117" s="11">
        <v>330.15267944300001</v>
      </c>
      <c r="AA117" s="11">
        <v>308.43308033699998</v>
      </c>
      <c r="AB117" s="11">
        <v>13.5131060351</v>
      </c>
      <c r="AF117">
        <f t="shared" si="44"/>
        <v>333.54835867296129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51</v>
      </c>
      <c r="F118" s="11">
        <v>25.5</v>
      </c>
      <c r="G118" s="11">
        <v>2.5499999999999998E-2</v>
      </c>
      <c r="H118" s="11">
        <v>387.70587158199999</v>
      </c>
      <c r="I118" s="11">
        <v>453.97906494099999</v>
      </c>
      <c r="J118" s="11">
        <v>424.77706729699997</v>
      </c>
      <c r="K118" s="13">
        <v>17.3537137368</v>
      </c>
      <c r="O118">
        <f t="shared" si="42"/>
        <v>475.63234388012268</v>
      </c>
      <c r="T118" s="1"/>
      <c r="U118" s="11">
        <v>21</v>
      </c>
      <c r="V118" s="11">
        <v>51</v>
      </c>
      <c r="W118" s="11">
        <v>25.5</v>
      </c>
      <c r="X118" s="11">
        <v>2.5499999999999998E-2</v>
      </c>
      <c r="Y118" s="11">
        <v>268.47921752899998</v>
      </c>
      <c r="Z118" s="11">
        <v>343.17520141599999</v>
      </c>
      <c r="AA118" s="11">
        <v>302.24182128899997</v>
      </c>
      <c r="AB118" s="11">
        <v>18.966943254899999</v>
      </c>
      <c r="AF118">
        <f t="shared" si="44"/>
        <v>326.85295397991354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51</v>
      </c>
      <c r="F119" s="11">
        <v>25.5</v>
      </c>
      <c r="G119" s="11">
        <v>2.5499999999999998E-2</v>
      </c>
      <c r="H119" s="11">
        <v>346.05001831099997</v>
      </c>
      <c r="I119" s="11">
        <v>416.68484497100002</v>
      </c>
      <c r="J119" s="11">
        <v>388.37549127300002</v>
      </c>
      <c r="K119" s="13">
        <v>20.2948969736</v>
      </c>
      <c r="O119">
        <f t="shared" si="42"/>
        <v>434.87268838506753</v>
      </c>
      <c r="T119" s="1"/>
      <c r="U119" s="11">
        <v>22</v>
      </c>
      <c r="V119" s="11">
        <v>51</v>
      </c>
      <c r="W119" s="11">
        <v>25.5</v>
      </c>
      <c r="X119" s="11">
        <v>2.5499999999999998E-2</v>
      </c>
      <c r="Y119" s="11">
        <v>221.94349670400001</v>
      </c>
      <c r="Z119" s="11">
        <v>280.886810303</v>
      </c>
      <c r="AA119" s="11">
        <v>249.33943565199999</v>
      </c>
      <c r="AB119" s="11">
        <v>12.2196295414</v>
      </c>
      <c r="AF119">
        <f t="shared" si="44"/>
        <v>269.64280038735609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283.05728149399999</v>
      </c>
      <c r="I120" s="11">
        <v>379.849121094</v>
      </c>
      <c r="J120" s="11">
        <v>329.65841674799998</v>
      </c>
      <c r="K120" s="13">
        <v>26.6750208429</v>
      </c>
      <c r="O120">
        <f t="shared" si="42"/>
        <v>369.12587215550207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187.33905029300001</v>
      </c>
      <c r="Z120" s="11">
        <v>260.35675048799999</v>
      </c>
      <c r="AA120" s="11">
        <v>221.33129134800001</v>
      </c>
      <c r="AB120" s="11">
        <v>19.105923311400002</v>
      </c>
      <c r="AF120">
        <f t="shared" si="44"/>
        <v>239.35399170358156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50</v>
      </c>
      <c r="F121" s="11">
        <v>25</v>
      </c>
      <c r="G121" s="11">
        <v>2.5000000000000001E-2</v>
      </c>
      <c r="H121" s="11">
        <v>223.621582031</v>
      </c>
      <c r="I121" s="11">
        <v>284.08758544900002</v>
      </c>
      <c r="J121" s="11">
        <v>249.21053863500001</v>
      </c>
      <c r="K121" s="13">
        <v>14.0675075273</v>
      </c>
      <c r="O121">
        <f t="shared" si="42"/>
        <v>279.04659110920431</v>
      </c>
      <c r="T121" s="1"/>
      <c r="U121" s="11">
        <v>24</v>
      </c>
      <c r="V121" s="11">
        <v>50</v>
      </c>
      <c r="W121" s="11">
        <v>25</v>
      </c>
      <c r="X121" s="11">
        <v>2.5000000000000001E-2</v>
      </c>
      <c r="Y121" s="11">
        <v>157.96676635700001</v>
      </c>
      <c r="Z121" s="11">
        <v>187.94578552199999</v>
      </c>
      <c r="AA121" s="11">
        <v>173.888387451</v>
      </c>
      <c r="AB121" s="11">
        <v>6.8334960362399997</v>
      </c>
      <c r="AF121">
        <f t="shared" si="44"/>
        <v>188.04787788390556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162.154464722</v>
      </c>
      <c r="I122" s="11">
        <v>207.604446411</v>
      </c>
      <c r="J122" s="11">
        <v>186.542139494</v>
      </c>
      <c r="K122" s="13">
        <v>11.0017358139</v>
      </c>
      <c r="O122">
        <f t="shared" si="42"/>
        <v>208.87538869396647</v>
      </c>
      <c r="T122" s="1"/>
      <c r="U122" s="11">
        <v>25</v>
      </c>
      <c r="V122" s="11">
        <v>52</v>
      </c>
      <c r="W122" s="11">
        <v>26</v>
      </c>
      <c r="X122" s="11">
        <v>2.5999999999999999E-2</v>
      </c>
      <c r="Y122" s="11">
        <v>107.40199279799999</v>
      </c>
      <c r="Z122" s="11">
        <v>131.18226623499999</v>
      </c>
      <c r="AA122" s="11">
        <v>121.32176986100001</v>
      </c>
      <c r="AB122" s="11">
        <v>4.9309722470699997</v>
      </c>
      <c r="AF122">
        <f t="shared" si="44"/>
        <v>131.20083346514133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52</v>
      </c>
      <c r="F123" s="11">
        <v>26</v>
      </c>
      <c r="G123" s="11">
        <v>2.5999999999999999E-2</v>
      </c>
      <c r="H123" s="11">
        <v>89.612930297899993</v>
      </c>
      <c r="I123" s="11">
        <v>112.420974731</v>
      </c>
      <c r="J123" s="11">
        <v>100.48244373599999</v>
      </c>
      <c r="K123" s="13">
        <v>5.2502967948399997</v>
      </c>
      <c r="O123">
        <f t="shared" si="42"/>
        <v>112.51243043104311</v>
      </c>
      <c r="U123" s="11">
        <v>26</v>
      </c>
      <c r="V123" s="11">
        <v>52</v>
      </c>
      <c r="W123" s="11">
        <v>26</v>
      </c>
      <c r="X123" s="11">
        <v>2.5999999999999999E-2</v>
      </c>
      <c r="Y123" s="11">
        <v>59.301311492899998</v>
      </c>
      <c r="Z123" s="11">
        <v>70.5474777222</v>
      </c>
      <c r="AA123" s="11">
        <v>65.133781946599996</v>
      </c>
      <c r="AB123" s="11">
        <v>2.9437082151</v>
      </c>
      <c r="AF123">
        <f t="shared" si="44"/>
        <v>70.437535554595954</v>
      </c>
    </row>
    <row r="124" spans="3:51" x14ac:dyDescent="0.25">
      <c r="C124" s="1">
        <f t="shared" ref="C124" si="69">C37</f>
        <v>24</v>
      </c>
      <c r="D124" s="11">
        <v>27</v>
      </c>
      <c r="E124" s="11">
        <v>51</v>
      </c>
      <c r="F124" s="11">
        <v>25.5</v>
      </c>
      <c r="G124" s="11">
        <v>2.5499999999999998E-2</v>
      </c>
      <c r="H124" s="11">
        <v>31.923669815099998</v>
      </c>
      <c r="I124" s="11">
        <v>45.106060028100003</v>
      </c>
      <c r="J124" s="11">
        <v>38.778246599100001</v>
      </c>
      <c r="K124" s="13">
        <v>3.1629765192299999</v>
      </c>
      <c r="O124">
        <f t="shared" si="42"/>
        <v>43.4208664767567</v>
      </c>
      <c r="U124" s="11">
        <v>27</v>
      </c>
      <c r="V124" s="11">
        <v>51</v>
      </c>
      <c r="W124" s="11">
        <v>25.5</v>
      </c>
      <c r="X124" s="11">
        <v>2.5499999999999998E-2</v>
      </c>
      <c r="Y124" s="11">
        <v>18.511978149400001</v>
      </c>
      <c r="Z124" s="11">
        <v>28.637964248700001</v>
      </c>
      <c r="AA124" s="11">
        <v>24.5205569174</v>
      </c>
      <c r="AB124" s="11">
        <v>1.9278811979299999</v>
      </c>
      <c r="AF124">
        <f t="shared" si="44"/>
        <v>26.517231889035347</v>
      </c>
    </row>
    <row r="125" spans="3:51" x14ac:dyDescent="0.25">
      <c r="C125" s="1">
        <f>C38</f>
        <v>26</v>
      </c>
      <c r="D125" s="11">
        <v>28</v>
      </c>
      <c r="E125" s="11">
        <v>51</v>
      </c>
      <c r="F125" s="11">
        <v>25.5</v>
      </c>
      <c r="G125" s="11">
        <v>2.5499999999999998E-2</v>
      </c>
      <c r="H125" s="11">
        <v>3.2862150669100001</v>
      </c>
      <c r="I125" s="11">
        <v>11.242598533600001</v>
      </c>
      <c r="J125" s="11">
        <v>7.4606559931099996</v>
      </c>
      <c r="K125" s="13">
        <v>1.4506825328399999</v>
      </c>
      <c r="O125">
        <f t="shared" si="42"/>
        <v>8.3538626966532927</v>
      </c>
      <c r="U125" s="11">
        <v>28</v>
      </c>
      <c r="V125" s="11">
        <v>51</v>
      </c>
      <c r="W125" s="11">
        <v>25.5</v>
      </c>
      <c r="X125" s="11">
        <v>2.5499999999999998E-2</v>
      </c>
      <c r="Y125" s="11">
        <v>2.45076346397</v>
      </c>
      <c r="Z125" s="11">
        <v>7.6303319931000004</v>
      </c>
      <c r="AA125" s="11">
        <v>4.8195647071399996</v>
      </c>
      <c r="AB125" s="11">
        <v>1.1999318162399999</v>
      </c>
      <c r="AF125">
        <f t="shared" si="44"/>
        <v>5.2120151827690764</v>
      </c>
    </row>
    <row r="126" spans="3:51" x14ac:dyDescent="0.25">
      <c r="C126" s="1">
        <f>C39</f>
        <v>28</v>
      </c>
      <c r="D126" s="11">
        <v>29</v>
      </c>
      <c r="E126" s="11">
        <v>50</v>
      </c>
      <c r="F126" s="11">
        <v>25</v>
      </c>
      <c r="G126" s="11">
        <v>2.5000000000000001E-2</v>
      </c>
      <c r="H126" s="11">
        <v>0</v>
      </c>
      <c r="I126" s="11">
        <v>2.45447659492</v>
      </c>
      <c r="J126" s="11">
        <v>1.47938414693</v>
      </c>
      <c r="K126" s="13">
        <v>0.52048203632199996</v>
      </c>
      <c r="O126">
        <f t="shared" si="42"/>
        <v>1.6564993816189975</v>
      </c>
      <c r="U126" s="11">
        <v>29</v>
      </c>
      <c r="V126" s="11">
        <v>50</v>
      </c>
      <c r="W126" s="11">
        <v>25</v>
      </c>
      <c r="X126" s="11">
        <v>2.5000000000000001E-2</v>
      </c>
      <c r="Y126" s="11">
        <v>0</v>
      </c>
      <c r="Z126" s="11">
        <v>3.2330994606000001</v>
      </c>
      <c r="AA126" s="11">
        <v>1.6244250607499999</v>
      </c>
      <c r="AB126" s="11">
        <v>0.67108275120700001</v>
      </c>
      <c r="AF126">
        <f t="shared" si="44"/>
        <v>1.7566997424802169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1.7599167635099999</v>
      </c>
      <c r="F167" s="31">
        <v>0.76636775288000003</v>
      </c>
      <c r="G167" s="11">
        <v>0</v>
      </c>
      <c r="H167" s="6">
        <f>E167/F167</f>
        <v>2.2964389575321453</v>
      </c>
      <c r="N167" s="11">
        <v>1.4867458572300001</v>
      </c>
      <c r="O167" s="31">
        <v>0.46886302425600002</v>
      </c>
      <c r="P167" s="11">
        <v>0</v>
      </c>
      <c r="Q167" s="6">
        <f>N167/O167</f>
        <v>3.1709599186013744</v>
      </c>
    </row>
    <row r="168" spans="3:17" x14ac:dyDescent="0.25">
      <c r="C168">
        <f t="shared" ref="C168" si="70">C12</f>
        <v>-26</v>
      </c>
      <c r="D168" s="11">
        <v>2</v>
      </c>
      <c r="E168" s="11">
        <v>25.585871789999999</v>
      </c>
      <c r="F168" s="11">
        <v>11.024270399500001</v>
      </c>
      <c r="G168" s="11">
        <v>2.4271631287600002</v>
      </c>
      <c r="H168" s="6">
        <f t="shared" ref="H168:H195" si="71">E168/F168</f>
        <v>2.3208675824171032</v>
      </c>
      <c r="N168" s="11">
        <v>4.1648221810699999</v>
      </c>
      <c r="O168" s="31">
        <v>1.14524272614</v>
      </c>
      <c r="P168" s="11">
        <v>16.576368542299999</v>
      </c>
      <c r="Q168" s="6">
        <f t="shared" ref="Q168:Q195" si="72">N168/O168</f>
        <v>3.6366283635848844</v>
      </c>
    </row>
    <row r="169" spans="3:17" x14ac:dyDescent="0.25">
      <c r="C169">
        <f t="shared" ref="C169" si="73">C13</f>
        <v>-24</v>
      </c>
      <c r="D169" s="11">
        <v>3</v>
      </c>
      <c r="E169" s="11">
        <v>140.122080074</v>
      </c>
      <c r="F169" s="11">
        <v>46.516988693499997</v>
      </c>
      <c r="G169" s="11">
        <v>3.46178954255</v>
      </c>
      <c r="H169" s="6">
        <f t="shared" si="71"/>
        <v>3.0122775357894094</v>
      </c>
      <c r="N169" s="11">
        <v>20.972559012600001</v>
      </c>
      <c r="O169" s="11">
        <v>7.8991238381300004</v>
      </c>
      <c r="P169" s="11">
        <v>3.3259107809400001</v>
      </c>
      <c r="Q169" s="6">
        <f t="shared" si="72"/>
        <v>2.6550487677333265</v>
      </c>
    </row>
    <row r="170" spans="3:17" x14ac:dyDescent="0.25">
      <c r="C170">
        <f t="shared" ref="C170" si="74">C14</f>
        <v>-22</v>
      </c>
      <c r="D170" s="11">
        <v>4</v>
      </c>
      <c r="E170" s="11">
        <v>416.70902536400001</v>
      </c>
      <c r="F170" s="11">
        <v>122.313017817</v>
      </c>
      <c r="G170" s="11">
        <v>4.51012450106</v>
      </c>
      <c r="H170" s="6">
        <f t="shared" si="71"/>
        <v>3.4069065811740815</v>
      </c>
      <c r="N170" s="11">
        <v>39.7964056052</v>
      </c>
      <c r="O170" s="11">
        <v>13.540584879800001</v>
      </c>
      <c r="P170" s="11">
        <v>3.5864267910200001</v>
      </c>
      <c r="Q170" s="6">
        <f t="shared" si="72"/>
        <v>2.9390462789069574</v>
      </c>
    </row>
    <row r="171" spans="3:17" x14ac:dyDescent="0.25">
      <c r="C171">
        <f t="shared" ref="C171" si="75">C15</f>
        <v>-20</v>
      </c>
      <c r="D171" s="11">
        <v>5</v>
      </c>
      <c r="E171" s="11">
        <v>876.81715004099999</v>
      </c>
      <c r="F171" s="11">
        <v>268.45549867699998</v>
      </c>
      <c r="G171" s="11">
        <v>3.9667424010299999</v>
      </c>
      <c r="H171" s="6">
        <f t="shared" si="71"/>
        <v>3.2661545558281446</v>
      </c>
      <c r="N171" s="11">
        <v>96.545543221900004</v>
      </c>
      <c r="O171" s="11">
        <v>39.5722263093</v>
      </c>
      <c r="P171" s="31">
        <v>2.59332962013</v>
      </c>
      <c r="Q171" s="6">
        <f t="shared" si="72"/>
        <v>2.43972988699932</v>
      </c>
    </row>
    <row r="172" spans="3:17" x14ac:dyDescent="0.25">
      <c r="C172">
        <f t="shared" ref="C172" si="76">C16</f>
        <v>-18</v>
      </c>
      <c r="D172" s="11">
        <v>6</v>
      </c>
      <c r="E172" s="11">
        <v>1622.02387552</v>
      </c>
      <c r="F172" s="11">
        <v>392.29764571800001</v>
      </c>
      <c r="G172" s="11">
        <v>4.19444555862</v>
      </c>
      <c r="H172" s="6">
        <f t="shared" si="71"/>
        <v>4.1346765478322007</v>
      </c>
      <c r="N172" s="11">
        <v>195.67708123899999</v>
      </c>
      <c r="O172" s="11">
        <v>56.544668010599999</v>
      </c>
      <c r="P172" s="11">
        <v>3.66591263285</v>
      </c>
      <c r="Q172" s="6">
        <f t="shared" si="72"/>
        <v>3.4605752960176175</v>
      </c>
    </row>
    <row r="173" spans="3:17" x14ac:dyDescent="0.25">
      <c r="C173">
        <f t="shared" ref="C173" si="77">C17</f>
        <v>-16</v>
      </c>
      <c r="D173" s="11">
        <v>7</v>
      </c>
      <c r="E173" s="11">
        <v>2145.9015802099998</v>
      </c>
      <c r="F173" s="11">
        <v>449.44922952100001</v>
      </c>
      <c r="G173" s="11">
        <v>4.8005667948299999</v>
      </c>
      <c r="H173" s="6">
        <f t="shared" si="71"/>
        <v>4.7745138700026075</v>
      </c>
      <c r="N173" s="11">
        <v>256.561432782</v>
      </c>
      <c r="O173" s="11">
        <v>65.297093260500006</v>
      </c>
      <c r="P173" s="31">
        <v>4.0371538938300002</v>
      </c>
      <c r="Q173" s="6">
        <f t="shared" si="72"/>
        <v>3.9291401802291408</v>
      </c>
    </row>
    <row r="174" spans="3:17" x14ac:dyDescent="0.25">
      <c r="C174">
        <f t="shared" ref="C174" si="78">C18</f>
        <v>-14</v>
      </c>
      <c r="D174" s="11">
        <v>8</v>
      </c>
      <c r="E174" s="11">
        <v>2553.7957857599999</v>
      </c>
      <c r="F174" s="11">
        <v>504.68598938000002</v>
      </c>
      <c r="G174" s="11">
        <v>5.12311645655</v>
      </c>
      <c r="H174" s="6">
        <f t="shared" si="71"/>
        <v>5.0601677865028583</v>
      </c>
      <c r="N174" s="11">
        <v>285.051561209</v>
      </c>
      <c r="O174" s="11">
        <v>67.175584866500003</v>
      </c>
      <c r="P174" s="31">
        <v>4.2956245495700003</v>
      </c>
      <c r="Q174" s="6">
        <f t="shared" si="72"/>
        <v>4.2433804153025427</v>
      </c>
    </row>
    <row r="175" spans="3:17" x14ac:dyDescent="0.25">
      <c r="C175">
        <f t="shared" ref="C175" si="79">C19</f>
        <v>-12</v>
      </c>
      <c r="D175" s="11">
        <v>9</v>
      </c>
      <c r="E175" s="11">
        <v>2849.76171875</v>
      </c>
      <c r="F175" s="11">
        <v>578.572230999</v>
      </c>
      <c r="G175" s="11">
        <v>4.9744477638799998</v>
      </c>
      <c r="H175" s="6">
        <f t="shared" si="71"/>
        <v>4.9255072505457411</v>
      </c>
      <c r="N175" s="11">
        <v>306.35387420699999</v>
      </c>
      <c r="O175" s="11">
        <v>53.449605611700001</v>
      </c>
      <c r="P175" s="11">
        <v>6.1892452148299997</v>
      </c>
      <c r="Q175" s="6">
        <f t="shared" si="72"/>
        <v>5.7316395640520836</v>
      </c>
    </row>
    <row r="176" spans="3:17" x14ac:dyDescent="0.25">
      <c r="C176">
        <f t="shared" ref="C176" si="80">C20</f>
        <v>-10</v>
      </c>
      <c r="D176" s="11">
        <v>10</v>
      </c>
      <c r="E176" s="11">
        <v>3016.7658212699998</v>
      </c>
      <c r="F176" s="11">
        <v>629.95212091200005</v>
      </c>
      <c r="G176" s="11">
        <v>4.8003510400399998</v>
      </c>
      <c r="H176" s="6">
        <f t="shared" si="71"/>
        <v>4.7888811246520451</v>
      </c>
      <c r="N176" s="11">
        <v>341.28379133599998</v>
      </c>
      <c r="O176" s="11">
        <v>71.507698133900007</v>
      </c>
      <c r="P176" s="31">
        <v>5.0682178338400004</v>
      </c>
      <c r="Q176" s="6">
        <f t="shared" si="72"/>
        <v>4.7726860218173615</v>
      </c>
    </row>
    <row r="177" spans="3:17" x14ac:dyDescent="0.25">
      <c r="C177">
        <f t="shared" ref="C177" si="81">C21</f>
        <v>-8</v>
      </c>
      <c r="D177" s="11">
        <v>11</v>
      </c>
      <c r="E177" s="11">
        <v>3236.6011775100001</v>
      </c>
      <c r="F177" s="11">
        <v>681.97810598499996</v>
      </c>
      <c r="G177" s="11">
        <v>4.7659130371499998</v>
      </c>
      <c r="H177" s="6">
        <f t="shared" si="71"/>
        <v>4.7459018832214372</v>
      </c>
      <c r="N177" s="11">
        <v>353.51360907899999</v>
      </c>
      <c r="O177" s="11">
        <v>65.824538157500001</v>
      </c>
      <c r="P177" s="11">
        <v>6.0026890635500001</v>
      </c>
      <c r="Q177" s="6">
        <f t="shared" si="72"/>
        <v>5.3705444652439374</v>
      </c>
    </row>
    <row r="178" spans="3:17" x14ac:dyDescent="0.25">
      <c r="C178">
        <f t="shared" ref="C178" si="82">C22</f>
        <v>-6</v>
      </c>
      <c r="D178" s="11">
        <v>12</v>
      </c>
      <c r="E178" s="11">
        <v>3363.0552587900002</v>
      </c>
      <c r="F178" s="11">
        <v>717.58593627899995</v>
      </c>
      <c r="G178" s="11">
        <v>4.70413147926</v>
      </c>
      <c r="H178" s="6">
        <f t="shared" si="71"/>
        <v>4.6866237042338472</v>
      </c>
      <c r="N178" s="11">
        <v>370.54002441400002</v>
      </c>
      <c r="O178" s="11">
        <v>92.201428527800005</v>
      </c>
      <c r="P178" s="11">
        <v>4.0672930526700002</v>
      </c>
      <c r="Q178" s="6">
        <f t="shared" si="72"/>
        <v>4.0188100155332958</v>
      </c>
    </row>
    <row r="179" spans="3:17" x14ac:dyDescent="0.25">
      <c r="C179">
        <f t="shared" ref="C179" si="83">C23</f>
        <v>-4</v>
      </c>
      <c r="D179" s="11">
        <v>13</v>
      </c>
      <c r="E179" s="11">
        <v>3454.1995520999999</v>
      </c>
      <c r="F179" s="11">
        <v>746.55104886599997</v>
      </c>
      <c r="G179" s="31">
        <v>4.6314820876500002</v>
      </c>
      <c r="H179" s="6">
        <f t="shared" si="71"/>
        <v>4.6268765643647249</v>
      </c>
      <c r="N179" s="11">
        <v>383.34401233400001</v>
      </c>
      <c r="O179" s="11">
        <v>98.573029004600002</v>
      </c>
      <c r="P179" s="11">
        <v>3.9382981428699999</v>
      </c>
      <c r="Q179" s="6">
        <f t="shared" si="72"/>
        <v>3.8889340847597462</v>
      </c>
    </row>
    <row r="180" spans="3:17" x14ac:dyDescent="0.25">
      <c r="C180">
        <f t="shared" ref="C180" si="84">C24</f>
        <v>-2</v>
      </c>
      <c r="D180" s="11">
        <v>14</v>
      </c>
      <c r="E180" s="11">
        <v>3585.8738262500001</v>
      </c>
      <c r="F180" s="11">
        <v>778.09100576499998</v>
      </c>
      <c r="G180" s="11">
        <v>4.6179913465800002</v>
      </c>
      <c r="H180" s="6">
        <f t="shared" si="71"/>
        <v>4.6085532407927747</v>
      </c>
      <c r="N180" s="11">
        <v>373.68102440500002</v>
      </c>
      <c r="O180" s="11">
        <v>81.2098427552</v>
      </c>
      <c r="P180" s="11">
        <v>4.7893201020999996</v>
      </c>
      <c r="Q180" s="6">
        <f t="shared" si="72"/>
        <v>4.6014252919000089</v>
      </c>
    </row>
    <row r="181" spans="3:17" x14ac:dyDescent="0.25">
      <c r="C181">
        <f t="shared" ref="C181" si="85">C25</f>
        <v>0</v>
      </c>
      <c r="D181" s="11">
        <v>15</v>
      </c>
      <c r="E181" s="11">
        <v>3682.63872352</v>
      </c>
      <c r="F181" s="11">
        <v>810.35223858200004</v>
      </c>
      <c r="G181" s="11">
        <v>4.5517335029700003</v>
      </c>
      <c r="H181" s="6">
        <f t="shared" si="71"/>
        <v>4.5444913312809359</v>
      </c>
      <c r="N181" s="11">
        <v>386.27287468499998</v>
      </c>
      <c r="O181" s="11">
        <v>88.439596029399993</v>
      </c>
      <c r="P181" s="11">
        <v>4.4745058004700002</v>
      </c>
      <c r="Q181" s="6">
        <f t="shared" si="72"/>
        <v>4.367646303547013</v>
      </c>
    </row>
    <row r="182" spans="3:17" x14ac:dyDescent="0.25">
      <c r="C182">
        <f t="shared" ref="C182" si="86">C26</f>
        <v>2</v>
      </c>
      <c r="D182" s="11">
        <v>16</v>
      </c>
      <c r="E182" s="11">
        <v>3729.0144482400001</v>
      </c>
      <c r="F182" s="11">
        <v>822.19387695299997</v>
      </c>
      <c r="G182" s="11">
        <v>4.5444570350599998</v>
      </c>
      <c r="H182" s="6">
        <f t="shared" si="71"/>
        <v>4.5354441972488271</v>
      </c>
      <c r="N182" s="11">
        <v>397.143560181</v>
      </c>
      <c r="O182" s="11">
        <v>92.403817520100006</v>
      </c>
      <c r="P182" s="11">
        <v>4.4110318899200003</v>
      </c>
      <c r="Q182" s="6">
        <f t="shared" si="72"/>
        <v>4.2979129092216555</v>
      </c>
    </row>
    <row r="183" spans="3:17" x14ac:dyDescent="0.25">
      <c r="C183">
        <f t="shared" ref="C183" si="87">C27</f>
        <v>4</v>
      </c>
      <c r="D183" s="11">
        <v>17</v>
      </c>
      <c r="E183" s="11">
        <v>3747.8719857999999</v>
      </c>
      <c r="F183" s="11">
        <v>829.90614671000003</v>
      </c>
      <c r="G183" s="11">
        <v>4.5283827781700001</v>
      </c>
      <c r="H183" s="6">
        <f t="shared" si="71"/>
        <v>4.5160190711416011</v>
      </c>
      <c r="N183" s="11">
        <v>398.68625523499998</v>
      </c>
      <c r="O183" s="11">
        <v>80.233582936800005</v>
      </c>
      <c r="P183" s="11">
        <v>5.5990279546200004</v>
      </c>
      <c r="Q183" s="6">
        <f t="shared" si="72"/>
        <v>4.9690695671542571</v>
      </c>
    </row>
    <row r="184" spans="3:17" x14ac:dyDescent="0.25">
      <c r="C184">
        <f t="shared" ref="C184" si="88">C28</f>
        <v>6</v>
      </c>
      <c r="D184" s="11">
        <v>18</v>
      </c>
      <c r="E184" s="11">
        <v>3691.5600146500001</v>
      </c>
      <c r="F184" s="11">
        <v>816.62851440400004</v>
      </c>
      <c r="G184" s="11">
        <v>4.5314397907300004</v>
      </c>
      <c r="H184" s="6">
        <f t="shared" si="71"/>
        <v>4.5204887528868758</v>
      </c>
      <c r="N184" s="11">
        <v>406.99624206499999</v>
      </c>
      <c r="O184" s="11">
        <v>91.675278015100005</v>
      </c>
      <c r="P184" s="11">
        <v>4.59563855648</v>
      </c>
      <c r="Q184" s="6">
        <f t="shared" si="72"/>
        <v>4.4395419449719355</v>
      </c>
    </row>
    <row r="185" spans="3:17" x14ac:dyDescent="0.25">
      <c r="C185">
        <f t="shared" ref="C185" si="89">C29</f>
        <v>8</v>
      </c>
      <c r="D185" s="11">
        <v>19</v>
      </c>
      <c r="E185" s="11">
        <v>3606.8245614900002</v>
      </c>
      <c r="F185" s="11">
        <v>802.577871469</v>
      </c>
      <c r="G185" s="11">
        <v>4.5008883751399997</v>
      </c>
      <c r="H185" s="6">
        <f t="shared" si="71"/>
        <v>4.4940493498633867</v>
      </c>
      <c r="N185" s="11">
        <v>399.07484260000001</v>
      </c>
      <c r="O185" s="11">
        <v>91.203307665300002</v>
      </c>
      <c r="P185" s="31">
        <v>4.5626014883700003</v>
      </c>
      <c r="Q185" s="6">
        <f t="shared" si="72"/>
        <v>4.3756619448993455</v>
      </c>
    </row>
    <row r="186" spans="3:17" x14ac:dyDescent="0.25">
      <c r="C186">
        <f t="shared" ref="C186" si="90">C30</f>
        <v>10</v>
      </c>
      <c r="D186" s="11">
        <v>20</v>
      </c>
      <c r="E186" s="11">
        <v>3440.6954561100001</v>
      </c>
      <c r="F186" s="11">
        <v>772.90747908000003</v>
      </c>
      <c r="G186" s="11">
        <v>4.4592147200700003</v>
      </c>
      <c r="H186" s="6">
        <f t="shared" si="71"/>
        <v>4.4516265519975251</v>
      </c>
      <c r="N186" s="11">
        <v>373.62257295500001</v>
      </c>
      <c r="O186" s="11">
        <v>92.191860124200005</v>
      </c>
      <c r="P186" s="11">
        <v>4.17072170388</v>
      </c>
      <c r="Q186" s="6">
        <f t="shared" si="72"/>
        <v>4.0526633528346121</v>
      </c>
    </row>
    <row r="187" spans="3:17" x14ac:dyDescent="0.25">
      <c r="C187">
        <f t="shared" ref="C187" si="91">C31</f>
        <v>12</v>
      </c>
      <c r="D187" s="11">
        <v>21</v>
      </c>
      <c r="E187" s="11">
        <v>3198.4470980800002</v>
      </c>
      <c r="F187" s="11">
        <v>757.05468510599997</v>
      </c>
      <c r="G187" s="11">
        <v>4.2284662723500004</v>
      </c>
      <c r="H187" s="6">
        <f t="shared" si="71"/>
        <v>4.2248560916470197</v>
      </c>
      <c r="N187" s="11">
        <v>363.50944848199998</v>
      </c>
      <c r="O187" s="11">
        <v>86.645503025400004</v>
      </c>
      <c r="P187" s="11">
        <v>4.3399905270200003</v>
      </c>
      <c r="Q187" s="6">
        <f t="shared" si="72"/>
        <v>4.1953642807687057</v>
      </c>
    </row>
    <row r="188" spans="3:17" x14ac:dyDescent="0.25">
      <c r="C188">
        <f t="shared" ref="C188" si="92">C32</f>
        <v>14</v>
      </c>
      <c r="D188" s="11">
        <v>22</v>
      </c>
      <c r="E188" s="11">
        <v>2823.4099264699998</v>
      </c>
      <c r="F188" s="11">
        <v>667.87365603000001</v>
      </c>
      <c r="G188" s="31">
        <v>4.2363293264399999</v>
      </c>
      <c r="H188" s="6">
        <f t="shared" si="71"/>
        <v>4.227461138762413</v>
      </c>
      <c r="N188" s="11">
        <v>318.85746495900003</v>
      </c>
      <c r="O188" s="11">
        <v>98.313337887000003</v>
      </c>
      <c r="P188" s="31">
        <v>3.3566907480700001</v>
      </c>
      <c r="Q188" s="6">
        <f t="shared" si="72"/>
        <v>3.2432777872468375</v>
      </c>
    </row>
    <row r="189" spans="3:17" x14ac:dyDescent="0.25">
      <c r="C189">
        <f t="shared" ref="C189" si="93">C33</f>
        <v>16</v>
      </c>
      <c r="D189" s="11">
        <v>23</v>
      </c>
      <c r="E189" s="11">
        <v>2406.7540067800001</v>
      </c>
      <c r="F189" s="11">
        <v>561.14355528600004</v>
      </c>
      <c r="G189" s="11">
        <v>4.30040255715</v>
      </c>
      <c r="H189" s="6">
        <f t="shared" si="71"/>
        <v>4.2890165700171696</v>
      </c>
      <c r="N189" s="11">
        <v>275.49485479600003</v>
      </c>
      <c r="O189" s="11">
        <v>76.598845014399998</v>
      </c>
      <c r="P189" s="11">
        <v>3.6947765023099999</v>
      </c>
      <c r="Q189" s="6">
        <f t="shared" si="72"/>
        <v>3.5965928042937083</v>
      </c>
    </row>
    <row r="190" spans="3:17" x14ac:dyDescent="0.25">
      <c r="C190">
        <f t="shared" ref="C190" si="94">C34</f>
        <v>18</v>
      </c>
      <c r="D190" s="11">
        <v>24</v>
      </c>
      <c r="E190" s="11">
        <v>1929.7488916</v>
      </c>
      <c r="F190" s="11">
        <v>414.20038513200001</v>
      </c>
      <c r="G190" s="11">
        <v>4.6910158634199997</v>
      </c>
      <c r="H190" s="6">
        <f t="shared" si="71"/>
        <v>4.6589741605020851</v>
      </c>
      <c r="N190" s="11">
        <v>211.54946411099999</v>
      </c>
      <c r="O190" s="11">
        <v>53.260803832999997</v>
      </c>
      <c r="P190" s="31">
        <v>4.0261276435899997</v>
      </c>
      <c r="Q190" s="6">
        <f t="shared" si="72"/>
        <v>3.9719540240946478</v>
      </c>
    </row>
    <row r="191" spans="3:17" x14ac:dyDescent="0.25">
      <c r="C191">
        <f t="shared" ref="C191" si="95">C35</f>
        <v>20</v>
      </c>
      <c r="D191" s="11">
        <v>25</v>
      </c>
      <c r="E191" s="11">
        <v>1358.4055340100001</v>
      </c>
      <c r="F191" s="11">
        <v>271.547047835</v>
      </c>
      <c r="G191" s="11">
        <v>5.0341817599100001</v>
      </c>
      <c r="H191" s="6">
        <f t="shared" si="71"/>
        <v>5.0024684298369078</v>
      </c>
      <c r="N191" s="11">
        <v>153.93195519099999</v>
      </c>
      <c r="O191" s="11">
        <v>46.117765756799997</v>
      </c>
      <c r="P191" s="11">
        <v>3.41364169579</v>
      </c>
      <c r="Q191" s="6">
        <f t="shared" si="72"/>
        <v>3.3378016620049062</v>
      </c>
    </row>
    <row r="192" spans="3:17" x14ac:dyDescent="0.25">
      <c r="C192">
        <f t="shared" ref="C192" si="96">C36</f>
        <v>22</v>
      </c>
      <c r="D192" s="11">
        <v>26</v>
      </c>
      <c r="E192" s="11">
        <v>862.33499967099999</v>
      </c>
      <c r="F192" s="11">
        <v>180.874848292</v>
      </c>
      <c r="G192" s="11">
        <v>4.8116889550100002</v>
      </c>
      <c r="H192" s="6">
        <f t="shared" si="71"/>
        <v>4.7675782886013378</v>
      </c>
      <c r="N192" s="11">
        <v>82.808112804700002</v>
      </c>
      <c r="O192" s="11">
        <v>24.995278505200002</v>
      </c>
      <c r="P192" s="11">
        <v>3.3681226922900001</v>
      </c>
      <c r="Q192" s="6">
        <f t="shared" si="72"/>
        <v>3.3129501952727853</v>
      </c>
    </row>
    <row r="193" spans="3:17" x14ac:dyDescent="0.25">
      <c r="C193">
        <f t="shared" ref="C193" si="97">C37</f>
        <v>24</v>
      </c>
      <c r="D193" s="11">
        <v>27</v>
      </c>
      <c r="E193" s="11">
        <v>426.30824967900003</v>
      </c>
      <c r="F193" s="11">
        <v>109.464162191</v>
      </c>
      <c r="G193" s="31">
        <v>3.9087538017900001</v>
      </c>
      <c r="H193" s="6">
        <f t="shared" si="71"/>
        <v>3.8945006397175947</v>
      </c>
      <c r="N193" s="11">
        <v>31.649401907800002</v>
      </c>
      <c r="O193" s="11">
        <v>10.081709039</v>
      </c>
      <c r="P193" s="11">
        <v>3.3067263247900001</v>
      </c>
      <c r="Q193" s="6">
        <f t="shared" si="72"/>
        <v>3.1392893591124</v>
      </c>
    </row>
    <row r="194" spans="3:17" x14ac:dyDescent="0.25">
      <c r="C194">
        <f t="shared" ref="C194" si="98">C38</f>
        <v>26</v>
      </c>
      <c r="D194" s="11">
        <v>28</v>
      </c>
      <c r="E194" s="11">
        <v>127.967067943</v>
      </c>
      <c r="F194" s="11">
        <v>37.492440728600002</v>
      </c>
      <c r="G194" s="11">
        <v>3.4269534466299998</v>
      </c>
      <c r="H194" s="6">
        <f t="shared" si="71"/>
        <v>3.4131431684943387</v>
      </c>
      <c r="N194" s="11">
        <v>6.1401103618099997</v>
      </c>
      <c r="O194" s="11">
        <v>1.8975942273199999</v>
      </c>
      <c r="P194" s="11">
        <v>33.712708475500001</v>
      </c>
      <c r="Q194" s="6">
        <f t="shared" si="72"/>
        <v>3.2357341065912535</v>
      </c>
    </row>
    <row r="195" spans="3:17" x14ac:dyDescent="0.25">
      <c r="C195">
        <f t="shared" ref="C195" si="99">C39</f>
        <v>28</v>
      </c>
      <c r="D195" s="11">
        <v>29</v>
      </c>
      <c r="E195" s="11">
        <v>13.3638703346</v>
      </c>
      <c r="F195" s="11">
        <v>4.5296368289000002</v>
      </c>
      <c r="G195" s="11">
        <v>0</v>
      </c>
      <c r="H195" s="6">
        <f t="shared" si="71"/>
        <v>2.9503182792350593</v>
      </c>
      <c r="N195" s="11">
        <v>1.5519046026500001</v>
      </c>
      <c r="O195" s="31">
        <v>0.55109569316700002</v>
      </c>
      <c r="P195" s="11">
        <v>0</v>
      </c>
      <c r="Q195" s="6">
        <f t="shared" si="72"/>
        <v>2.8160347139198603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2022-05-11T20:36:56Z</dcterms:modified>
</cp:coreProperties>
</file>