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WUSTL_Data_Sys4_5\ROIs\UM_ROIs\"/>
    </mc:Choice>
  </mc:AlternateContent>
  <xr:revisionPtr revIDLastSave="0" documentId="13_ncr:1_{51F6F717-9804-4B97-8EA6-796708206AB6}" xr6:coauthVersionLast="47" xr6:coauthVersionMax="47" xr10:uidLastSave="{00000000-0000-0000-0000-000000000000}"/>
  <bookViews>
    <workbookView xWindow="1920" yWindow="915" windowWidth="26040" windowHeight="13545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39" i="3" l="1"/>
  <c r="AD39" i="3"/>
  <c r="AF39" i="3" s="1"/>
  <c r="AE38" i="3"/>
  <c r="AD38" i="3"/>
  <c r="AF38" i="3" s="1"/>
  <c r="AE37" i="3"/>
  <c r="AD37" i="3"/>
  <c r="AF37" i="3" s="1"/>
  <c r="AE36" i="3"/>
  <c r="AD36" i="3"/>
  <c r="AF36" i="3" s="1"/>
  <c r="AE35" i="3"/>
  <c r="AD35" i="3"/>
  <c r="AE34" i="3"/>
  <c r="AD34" i="3"/>
  <c r="AE33" i="3"/>
  <c r="AD33" i="3"/>
  <c r="AF33" i="3" s="1"/>
  <c r="AE32" i="3"/>
  <c r="AD32" i="3"/>
  <c r="AF32" i="3" s="1"/>
  <c r="AE31" i="3"/>
  <c r="AD31" i="3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F25" i="3" s="1"/>
  <c r="AE24" i="3"/>
  <c r="AD24" i="3"/>
  <c r="AF24" i="3" s="1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F17" i="3" s="1"/>
  <c r="AE16" i="3"/>
  <c r="AD16" i="3"/>
  <c r="AF16" i="3" s="1"/>
  <c r="AE15" i="3"/>
  <c r="AD15" i="3"/>
  <c r="AE14" i="3"/>
  <c r="AD14" i="3"/>
  <c r="AF14" i="3" s="1"/>
  <c r="AE13" i="3"/>
  <c r="AD13" i="3"/>
  <c r="AF13" i="3" s="1"/>
  <c r="AE12" i="3"/>
  <c r="AD12" i="3"/>
  <c r="AF12" i="3" s="1"/>
  <c r="H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P60" i="3"/>
  <c r="O60" i="3" s="1"/>
  <c r="AJ39" i="3"/>
  <c r="AJ38" i="3"/>
  <c r="AJ37" i="3"/>
  <c r="AJ36" i="3"/>
  <c r="AJ35" i="3"/>
  <c r="AJ34" i="3"/>
  <c r="AL33" i="3"/>
  <c r="AK33" i="3"/>
  <c r="AJ33" i="3"/>
  <c r="AJ32" i="3"/>
  <c r="AJ31" i="3"/>
  <c r="AK30" i="3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O37" i="3" s="1"/>
  <c r="M36" i="3"/>
  <c r="O36" i="3" s="1"/>
  <c r="M35" i="3"/>
  <c r="O35" i="3" s="1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F31" i="3"/>
  <c r="AF34" i="3"/>
  <c r="AF35" i="3"/>
  <c r="AK29" i="3" l="1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O17" i="3"/>
  <c r="AL27" i="3"/>
  <c r="AL14" i="3"/>
  <c r="AF21" i="3"/>
  <c r="O16" i="3"/>
  <c r="O32" i="3"/>
  <c r="AF15" i="3"/>
  <c r="AF29" i="3"/>
  <c r="O22" i="3"/>
  <c r="AF28" i="3"/>
  <c r="O23" i="3"/>
  <c r="AF27" i="3"/>
  <c r="AL19" i="3"/>
  <c r="AF26" i="3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L15" i="3"/>
  <c r="AK26" i="3"/>
  <c r="AL31" i="3"/>
  <c r="AK21" i="3"/>
  <c r="AL26" i="3"/>
  <c r="AK37" i="3"/>
  <c r="AK11" i="3"/>
  <c r="AL16" i="3"/>
  <c r="AK27" i="3"/>
  <c r="AL32" i="3"/>
  <c r="AF8" i="3" l="1"/>
  <c r="O8" i="3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P74" i="3" s="1"/>
  <c r="O72" i="3"/>
  <c r="O71" i="3"/>
  <c r="O70" i="3"/>
  <c r="O69" i="3"/>
  <c r="O68" i="3"/>
  <c r="O67" i="3"/>
  <c r="O66" i="3"/>
  <c r="O65" i="3"/>
  <c r="O64" i="3"/>
  <c r="O63" i="3"/>
  <c r="O62" i="3"/>
  <c r="O61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P112" i="3" s="1"/>
  <c r="O104" i="3"/>
  <c r="O106" i="3"/>
  <c r="O112" i="3"/>
  <c r="AF70" i="3"/>
  <c r="AF71" i="3"/>
  <c r="AF87" i="3"/>
  <c r="AF86" i="3"/>
  <c r="AF73" i="3"/>
  <c r="AG74" i="3" s="1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AG112" i="3" l="1"/>
  <c r="C169" i="3"/>
  <c r="P13" i="3"/>
  <c r="AG13" i="3"/>
  <c r="C192" i="3"/>
  <c r="P36" i="3"/>
  <c r="AG36" i="3"/>
  <c r="C194" i="3"/>
  <c r="AG38" i="3"/>
  <c r="P38" i="3"/>
  <c r="C195" i="3"/>
  <c r="AG39" i="3"/>
  <c r="P39" i="3"/>
  <c r="C168" i="3"/>
  <c r="P12" i="3"/>
  <c r="AG12" i="3"/>
  <c r="C193" i="3"/>
  <c r="AG37" i="3"/>
  <c r="P37" i="3"/>
  <c r="C167" i="3"/>
  <c r="P11" i="3"/>
  <c r="AG11" i="3"/>
  <c r="C191" i="3"/>
  <c r="P35" i="3"/>
  <c r="AG35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<sst xmlns="http://schemas.openxmlformats.org/spreadsheetml/2006/main" count="240" uniqueCount="63">
  <si>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</si>
  <si>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</si>
  <si>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</si>
  <si>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</si>
  <si>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</si>
  <si>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</si>
  <si>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</si>
  <si>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</si>
  <si>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</si>
  <si>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</si>
  <si>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</si>
  <si>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</si>
  <si>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</si>
  <si>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</si>
  <si>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Pass 2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</si>
  <si>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</si>
  <si>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</si>
  <si>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</si>
  <si>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</si>
  <si>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</si>
  <si>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</si>
  <si>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</si>
  <si>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</si>
  <si>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</si>
  <si>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</si>
  <si>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</si>
  <si>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</si>
  <si>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</si>
  <si>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</si>
  <si>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</si>
  <si>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</si>
  <si>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</si>
  <si>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</si>
  <si>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</si>
  <si>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</si>
  <si>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</si>
  <si>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</si>
  <si>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</si>
  <si>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</si>
  <si>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</si>
  <si>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</si>
  <si>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</si>
  <si>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</si>
  <si>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</si>
  <si>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</si>
  <si>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</si>
  <si>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</si>
  <si>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</si>
  <si>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</si>
  <si>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</si>
  <si>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</si>
  <si>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</si>
  <si>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</si>
  <si>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</si>
  <si>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</si>
  <si>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</si>
  <si>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</si>
  <si>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</si>
  <si>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</si>
  <si>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Draw large square ROI (label=1) on signal-free most inferior slice (slice index=1) and draw 4mm diam circ ROIs on slices 2-29 (even though no measurable ADC several edge slices).</t>
  </si>
  <si>
    <t>L:\BRoss_Lab\MF_CIRP_Subgroups\IADP_WG_TCONS\DWIphantomRoundRobin\WUSTL_Data\ScannerNative_Format\Agilent_11.74T\Processed2DFDFData</t>
  </si>
  <si>
    <t>Agil_Day1Pass1_UMmade_DWIlob-label.mhd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</si>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</sst>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11" fontId="0" fillId="0" borderId="0" xfId="0" applyNumberFormat="1" applyAlignment="1">
      <alignment horizontal="center"/>
    </xf>
    <xf numFmtId="164" fontId="0" fillId="6" borderId="0" xfId="0" applyNumberFormat="1" applyFill="1"/>
    <xf numFmtId="0" fontId="0" fillId="6" borderId="0" xfId="0" applyFill="1"/>
    <xf numFmtId="0" fontId="0" fillId="6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WUSTL</a:t>
            </a:r>
            <a:r>
              <a:rPr lang="en-US" baseline="0"/>
              <a:t> 11.74T Agilent </a:t>
            </a:r>
            <a:r>
              <a:rPr lang="en-US"/>
              <a:t>ADC Pass 1 </a:t>
            </a:r>
          </a:p>
        </c:rich>
      </c:tx>
      <c:layout>
        <c:manualLayout>
          <c:xMode val="edge"/>
          <c:yMode val="edge"/>
          <c:x val="5.1707461452868116E-3"/>
          <c:y val="2.85714071455514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6.0438244805762743E-2"/>
                  <c:y val="-0.33531808375096833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6.4417762314599994E-3</c:v>
                </c:pt>
                <c:pt idx="1">
                  <c:v>1.03809761676</c:v>
                </c:pt>
                <c:pt idx="2">
                  <c:v>1.06465347111</c:v>
                </c:pt>
                <c:pt idx="3">
                  <c:v>1.0819770288100001</c:v>
                </c:pt>
                <c:pt idx="4">
                  <c:v>1.0943816665300001</c:v>
                </c:pt>
                <c:pt idx="5">
                  <c:v>1.0992382836899999</c:v>
                </c:pt>
                <c:pt idx="6">
                  <c:v>1.10561573511</c:v>
                </c:pt>
                <c:pt idx="7">
                  <c:v>1.11653578773</c:v>
                </c:pt>
                <c:pt idx="8">
                  <c:v>1.1205957366299999</c:v>
                </c:pt>
                <c:pt idx="9">
                  <c:v>1.1233119458</c:v>
                </c:pt>
                <c:pt idx="10">
                  <c:v>1.11224250488</c:v>
                </c:pt>
                <c:pt idx="11">
                  <c:v>1.1316216137700001</c:v>
                </c:pt>
                <c:pt idx="12">
                  <c:v>1.1346817285199999</c:v>
                </c:pt>
                <c:pt idx="13">
                  <c:v>1.1347861586399999</c:v>
                </c:pt>
                <c:pt idx="14">
                  <c:v>1.12588908691</c:v>
                </c:pt>
                <c:pt idx="15">
                  <c:v>1.12494760498</c:v>
                </c:pt>
                <c:pt idx="16">
                  <c:v>1.13058075789</c:v>
                </c:pt>
                <c:pt idx="17">
                  <c:v>1.1278930786100001</c:v>
                </c:pt>
                <c:pt idx="18">
                  <c:v>1.1328535961899999</c:v>
                </c:pt>
                <c:pt idx="19">
                  <c:v>1.12879248286</c:v>
                </c:pt>
                <c:pt idx="20">
                  <c:v>1.1239686498999999</c:v>
                </c:pt>
                <c:pt idx="21">
                  <c:v>1.13324882605</c:v>
                </c:pt>
                <c:pt idx="22">
                  <c:v>1.13789729339</c:v>
                </c:pt>
                <c:pt idx="23">
                  <c:v>1.1369331755900001</c:v>
                </c:pt>
                <c:pt idx="24">
                  <c:v>1.12092280762</c:v>
                </c:pt>
                <c:pt idx="25">
                  <c:v>1.1002739102000001</c:v>
                </c:pt>
                <c:pt idx="26">
                  <c:v>1.10870078857</c:v>
                </c:pt>
                <c:pt idx="27">
                  <c:v>1.0972436572300002</c:v>
                </c:pt>
                <c:pt idx="28">
                  <c:v>1.0293702661100002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1.188073859430653</c:v>
                </c:pt>
                <c:pt idx="1">
                  <c:v>203.89699683507226</c:v>
                </c:pt>
                <c:pt idx="2">
                  <c:v>204.55683542115293</c:v>
                </c:pt>
                <c:pt idx="3">
                  <c:v>203.96335244033378</c:v>
                </c:pt>
                <c:pt idx="4">
                  <c:v>201.23339363237184</c:v>
                </c:pt>
                <c:pt idx="5">
                  <c:v>200.22650033179445</c:v>
                </c:pt>
                <c:pt idx="6">
                  <c:v>199.16792459108888</c:v>
                </c:pt>
                <c:pt idx="7">
                  <c:v>200.45999136357884</c:v>
                </c:pt>
                <c:pt idx="8">
                  <c:v>203.02746564395071</c:v>
                </c:pt>
                <c:pt idx="9">
                  <c:v>200.78919440563484</c:v>
                </c:pt>
                <c:pt idx="10">
                  <c:v>202.53011355989335</c:v>
                </c:pt>
                <c:pt idx="11">
                  <c:v>204.32356260794961</c:v>
                </c:pt>
                <c:pt idx="12">
                  <c:v>206.57443049869883</c:v>
                </c:pt>
                <c:pt idx="13">
                  <c:v>204.44728635093577</c:v>
                </c:pt>
                <c:pt idx="14">
                  <c:v>198.87721773738076</c:v>
                </c:pt>
                <c:pt idx="15">
                  <c:v>198.2236097522362</c:v>
                </c:pt>
                <c:pt idx="16">
                  <c:v>197.06813434705128</c:v>
                </c:pt>
                <c:pt idx="17">
                  <c:v>190.95974841912789</c:v>
                </c:pt>
                <c:pt idx="18">
                  <c:v>187.19822971597029</c:v>
                </c:pt>
                <c:pt idx="19">
                  <c:v>184.16537522709078</c:v>
                </c:pt>
                <c:pt idx="20">
                  <c:v>176.35226317421214</c:v>
                </c:pt>
                <c:pt idx="21">
                  <c:v>173.43251277048944</c:v>
                </c:pt>
                <c:pt idx="22">
                  <c:v>164.61336985863551</c:v>
                </c:pt>
                <c:pt idx="23">
                  <c:v>158.7863406399965</c:v>
                </c:pt>
                <c:pt idx="24">
                  <c:v>151.27151460742357</c:v>
                </c:pt>
                <c:pt idx="25">
                  <c:v>145.13581083866623</c:v>
                </c:pt>
                <c:pt idx="26">
                  <c:v>138.42131414332809</c:v>
                </c:pt>
                <c:pt idx="27">
                  <c:v>123.37299884929423</c:v>
                </c:pt>
                <c:pt idx="28">
                  <c:v>92.888325824807339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1.3533251795716497</c:v>
                </c:pt>
                <c:pt idx="1">
                  <c:v>266.17090696928523</c:v>
                </c:pt>
                <c:pt idx="2">
                  <c:v>264.22598115680188</c:v>
                </c:pt>
                <c:pt idx="3">
                  <c:v>263.20740839215631</c:v>
                </c:pt>
                <c:pt idx="4">
                  <c:v>260.67178289031216</c:v>
                </c:pt>
                <c:pt idx="5">
                  <c:v>264.09421017635867</c:v>
                </c:pt>
                <c:pt idx="6">
                  <c:v>263.44919071622945</c:v>
                </c:pt>
                <c:pt idx="7">
                  <c:v>262.84729835694588</c:v>
                </c:pt>
                <c:pt idx="8">
                  <c:v>267.81283103595871</c:v>
                </c:pt>
                <c:pt idx="9">
                  <c:v>266.14907345431391</c:v>
                </c:pt>
                <c:pt idx="10">
                  <c:v>269.55763160594364</c:v>
                </c:pt>
                <c:pt idx="11">
                  <c:v>264.77024351983999</c:v>
                </c:pt>
                <c:pt idx="12">
                  <c:v>267.72798422162208</c:v>
                </c:pt>
                <c:pt idx="13">
                  <c:v>261.46904588358109</c:v>
                </c:pt>
                <c:pt idx="14">
                  <c:v>261.56783094661427</c:v>
                </c:pt>
                <c:pt idx="15">
                  <c:v>263.62653018029937</c:v>
                </c:pt>
                <c:pt idx="16">
                  <c:v>257.17773443888973</c:v>
                </c:pt>
                <c:pt idx="17">
                  <c:v>253.02269961808616</c:v>
                </c:pt>
                <c:pt idx="18">
                  <c:v>249.19941419181595</c:v>
                </c:pt>
                <c:pt idx="19">
                  <c:v>240.00286764691842</c:v>
                </c:pt>
                <c:pt idx="20">
                  <c:v>234.30868650367665</c:v>
                </c:pt>
                <c:pt idx="21">
                  <c:v>230.64608253767835</c:v>
                </c:pt>
                <c:pt idx="22">
                  <c:v>223.07548271866366</c:v>
                </c:pt>
                <c:pt idx="23">
                  <c:v>213.92576162533621</c:v>
                </c:pt>
                <c:pt idx="24">
                  <c:v>201.1821266397308</c:v>
                </c:pt>
                <c:pt idx="25">
                  <c:v>192.17163263851603</c:v>
                </c:pt>
                <c:pt idx="26">
                  <c:v>177.38576060554072</c:v>
                </c:pt>
                <c:pt idx="27">
                  <c:v>157.91455792468761</c:v>
                </c:pt>
                <c:pt idx="28">
                  <c:v>120.12500071879853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1.8061392107432033</c:v>
                </c:pt>
                <c:pt idx="1">
                  <c:v>99.090106507417929</c:v>
                </c:pt>
                <c:pt idx="2">
                  <c:v>94.391164596768348</c:v>
                </c:pt>
                <c:pt idx="3">
                  <c:v>91.046089933426444</c:v>
                </c:pt>
                <c:pt idx="4">
                  <c:v>87.683052153748292</c:v>
                </c:pt>
                <c:pt idx="5">
                  <c:v>86.421453828737612</c:v>
                </c:pt>
                <c:pt idx="6">
                  <c:v>84.915735523610323</c:v>
                </c:pt>
                <c:pt idx="7">
                  <c:v>83.673653475282777</c:v>
                </c:pt>
                <c:pt idx="8">
                  <c:v>84.085932205224452</c:v>
                </c:pt>
                <c:pt idx="9">
                  <c:v>82.735660134126292</c:v>
                </c:pt>
                <c:pt idx="10">
                  <c:v>85.239944839730043</c:v>
                </c:pt>
                <c:pt idx="11">
                  <c:v>82.802551770417992</c:v>
                </c:pt>
                <c:pt idx="12">
                  <c:v>83.221024405014489</c:v>
                </c:pt>
                <c:pt idx="13">
                  <c:v>82.354704784504591</c:v>
                </c:pt>
                <c:pt idx="14">
                  <c:v>81.51316972892208</c:v>
                </c:pt>
                <c:pt idx="15">
                  <c:v>81.401827487140167</c:v>
                </c:pt>
                <c:pt idx="16">
                  <c:v>80.010506347690779</c:v>
                </c:pt>
                <c:pt idx="17">
                  <c:v>77.953103772412518</c:v>
                </c:pt>
                <c:pt idx="18">
                  <c:v>75.656067603230483</c:v>
                </c:pt>
                <c:pt idx="19">
                  <c:v>75.044053175889189</c:v>
                </c:pt>
                <c:pt idx="20">
                  <c:v>72.510124633290147</c:v>
                </c:pt>
                <c:pt idx="21">
                  <c:v>70.038582613722241</c:v>
                </c:pt>
                <c:pt idx="22">
                  <c:v>65.890460154090306</c:v>
                </c:pt>
                <c:pt idx="23">
                  <c:v>63.610568653460142</c:v>
                </c:pt>
                <c:pt idx="24">
                  <c:v>62.547588995858341</c:v>
                </c:pt>
                <c:pt idx="25">
                  <c:v>62.458325258818086</c:v>
                </c:pt>
                <c:pt idx="26">
                  <c:v>58.615156021180503</c:v>
                </c:pt>
                <c:pt idx="27">
                  <c:v>53.433717425776443</c:v>
                </c:pt>
                <c:pt idx="28">
                  <c:v>45.879532510049017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1.9742513775283657</c:v>
                </c:pt>
                <c:pt idx="1">
                  <c:v>101.67404873767573</c:v>
                </c:pt>
                <c:pt idx="2">
                  <c:v>97.629785876186986</c:v>
                </c:pt>
                <c:pt idx="3">
                  <c:v>93.414593109414682</c:v>
                </c:pt>
                <c:pt idx="4">
                  <c:v>90.422378528030677</c:v>
                </c:pt>
                <c:pt idx="5">
                  <c:v>88.672374483560603</c:v>
                </c:pt>
                <c:pt idx="6">
                  <c:v>86.721946938088863</c:v>
                </c:pt>
                <c:pt idx="7">
                  <c:v>85.707344212314155</c:v>
                </c:pt>
                <c:pt idx="8">
                  <c:v>85.361459265370883</c:v>
                </c:pt>
                <c:pt idx="9">
                  <c:v>85.672485990722507</c:v>
                </c:pt>
                <c:pt idx="10">
                  <c:v>86.89858143633694</c:v>
                </c:pt>
                <c:pt idx="11">
                  <c:v>85.329169699118324</c:v>
                </c:pt>
                <c:pt idx="12">
                  <c:v>85.290287551177244</c:v>
                </c:pt>
                <c:pt idx="13">
                  <c:v>84.666216196758015</c:v>
                </c:pt>
                <c:pt idx="14">
                  <c:v>83.834712817739444</c:v>
                </c:pt>
                <c:pt idx="15">
                  <c:v>83.260095760144182</c:v>
                </c:pt>
                <c:pt idx="16">
                  <c:v>82.935001341610374</c:v>
                </c:pt>
                <c:pt idx="17">
                  <c:v>80.634974681725978</c:v>
                </c:pt>
                <c:pt idx="18">
                  <c:v>79.781282669089492</c:v>
                </c:pt>
                <c:pt idx="19">
                  <c:v>77.220492508484455</c:v>
                </c:pt>
                <c:pt idx="20">
                  <c:v>75.665126490256625</c:v>
                </c:pt>
                <c:pt idx="21">
                  <c:v>74.086654627010859</c:v>
                </c:pt>
                <c:pt idx="22">
                  <c:v>71.819638550091128</c:v>
                </c:pt>
                <c:pt idx="23">
                  <c:v>69.438846162314235</c:v>
                </c:pt>
                <c:pt idx="24">
                  <c:v>65.727544279804576</c:v>
                </c:pt>
                <c:pt idx="25">
                  <c:v>64.327910437683414</c:v>
                </c:pt>
                <c:pt idx="26">
                  <c:v>60.393534909993967</c:v>
                </c:pt>
                <c:pt idx="27">
                  <c:v>54.301672594399982</c:v>
                </c:pt>
                <c:pt idx="28">
                  <c:v>46.187997890234833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ADC Pass 2 No Interpolation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7.0770782107874063E-3"/>
                  <c:y val="-0.318843269871118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9.1153219661500012E-3</c:v>
                </c:pt>
                <c:pt idx="1">
                  <c:v>1.03279237874</c:v>
                </c:pt>
                <c:pt idx="2">
                  <c:v>1.05000288182</c:v>
                </c:pt>
                <c:pt idx="3">
                  <c:v>1.0708453686499999</c:v>
                </c:pt>
                <c:pt idx="4">
                  <c:v>1.08265876116</c:v>
                </c:pt>
                <c:pt idx="5">
                  <c:v>1.0993665966799999</c:v>
                </c:pt>
                <c:pt idx="6">
                  <c:v>1.109657954</c:v>
                </c:pt>
                <c:pt idx="7">
                  <c:v>1.1143659034100002</c:v>
                </c:pt>
                <c:pt idx="8">
                  <c:v>1.12617772001</c:v>
                </c:pt>
                <c:pt idx="9">
                  <c:v>1.1211880517600001</c:v>
                </c:pt>
                <c:pt idx="10">
                  <c:v>1.1204310961900001</c:v>
                </c:pt>
                <c:pt idx="11">
                  <c:v>1.1206278832999998</c:v>
                </c:pt>
                <c:pt idx="12">
                  <c:v>1.1266021289099999</c:v>
                </c:pt>
                <c:pt idx="13">
                  <c:v>1.1181265963</c:v>
                </c:pt>
                <c:pt idx="14">
                  <c:v>1.1233636230499999</c:v>
                </c:pt>
                <c:pt idx="15">
                  <c:v>1.1310069091800001</c:v>
                </c:pt>
                <c:pt idx="16">
                  <c:v>1.1202701751100002</c:v>
                </c:pt>
                <c:pt idx="17">
                  <c:v>1.1263542895500001</c:v>
                </c:pt>
                <c:pt idx="18">
                  <c:v>1.1241359375</c:v>
                </c:pt>
                <c:pt idx="19">
                  <c:v>1.12142344516</c:v>
                </c:pt>
                <c:pt idx="20">
                  <c:v>1.1194661450200001</c:v>
                </c:pt>
                <c:pt idx="21">
                  <c:v>1.1222171319200001</c:v>
                </c:pt>
                <c:pt idx="22">
                  <c:v>1.1210015534</c:v>
                </c:pt>
                <c:pt idx="23">
                  <c:v>1.1166972448500001</c:v>
                </c:pt>
                <c:pt idx="24">
                  <c:v>1.11331863281</c:v>
                </c:pt>
                <c:pt idx="25">
                  <c:v>1.1009006581399998</c:v>
                </c:pt>
                <c:pt idx="26">
                  <c:v>1.0921848584</c:v>
                </c:pt>
                <c:pt idx="27">
                  <c:v>1.0868196240200001</c:v>
                </c:pt>
                <c:pt idx="28">
                  <c:v>1.02898211182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74664"/>
        <c:axId val="645178272"/>
      </c:scatterChart>
      <c:valAx>
        <c:axId val="64517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8272"/>
        <c:crosses val="autoZero"/>
        <c:crossBetween val="midCat"/>
      </c:valAx>
      <c:valAx>
        <c:axId val="64517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topLeftCell="G4" zoomScale="70" zoomScaleNormal="70" workbookViewId="0">
      <selection activeCell="AD11" sqref="AD11:AD39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</cols>
  <sheetData>
    <row r="1" spans="2:51" ht="15.75" thickBot="1" x14ac:dyDescent="0.3">
      <c r="B1" s="25" t="s">
        <v>57</v>
      </c>
      <c r="C1" s="26"/>
      <c r="D1" s="26"/>
      <c r="E1" s="26"/>
      <c r="F1" s="27"/>
    </row>
    <row r="2" spans="2:51" ht="15.75" thickBot="1" x14ac:dyDescent="0.3">
      <c r="B2" s="28" t="s">
        <v>58</v>
      </c>
      <c r="C2" s="29"/>
      <c r="D2" s="29"/>
      <c r="E2" s="29"/>
      <c r="F2" s="30"/>
    </row>
    <row r="4" spans="2:51" x14ac:dyDescent="0.25">
      <c r="B4" s="8" t="s">
        <v>40</v>
      </c>
      <c r="I4" t="s">
        <v>59</v>
      </c>
    </row>
    <row r="5" spans="2:51" ht="15.75" thickBot="1" x14ac:dyDescent="0.3">
      <c r="C5" t="s">
        <v>7</v>
      </c>
      <c r="D5">
        <v>2</v>
      </c>
      <c r="F5" t="s">
        <v>38</v>
      </c>
      <c r="G5" t="s">
        <v>60</v>
      </c>
    </row>
    <row r="6" spans="2:51" x14ac:dyDescent="0.25">
      <c r="F6" t="s">
        <v>39</v>
      </c>
      <c r="G6" t="s">
        <v>61</v>
      </c>
      <c r="N6" s="14"/>
      <c r="O6" s="15" t="s">
        <v>49</v>
      </c>
      <c r="P6" s="16"/>
      <c r="Q6" s="17"/>
      <c r="AE6" s="14"/>
      <c r="AF6" s="15" t="s">
        <v>49</v>
      </c>
      <c r="AG6" s="16"/>
      <c r="AH6" s="17"/>
    </row>
    <row r="7" spans="2:51" x14ac:dyDescent="0.25">
      <c r="I7" s="5"/>
      <c r="J7" s="9" t="s">
        <v>44</v>
      </c>
      <c r="K7" s="5"/>
      <c r="N7" s="18"/>
      <c r="O7" s="19" t="s">
        <v>51</v>
      </c>
      <c r="P7" s="20" t="s">
        <v>52</v>
      </c>
      <c r="Q7" s="21"/>
      <c r="AE7" s="18"/>
      <c r="AF7" s="19" t="s">
        <v>51</v>
      </c>
      <c r="AG7" s="20" t="s">
        <v>52</v>
      </c>
      <c r="AH7" s="21"/>
      <c r="AJ7" t="s">
        <v>45</v>
      </c>
      <c r="AK7" t="s">
        <v>46</v>
      </c>
      <c r="AL7" t="s">
        <v>47</v>
      </c>
    </row>
    <row r="8" spans="2:51" ht="15.75" thickBot="1" x14ac:dyDescent="0.3">
      <c r="J8" s="31">
        <v>1E-3</v>
      </c>
      <c r="N8" s="22"/>
      <c r="O8" s="23">
        <f>100*SQRT(AVERAGE(O11:O39))/$AJ$8</f>
        <v>18.654111079200856</v>
      </c>
      <c r="P8" s="23">
        <f>MAX(P11:P39) - MIN(P11:P39)</f>
        <v>56</v>
      </c>
      <c r="Q8" s="24"/>
      <c r="AE8" s="22"/>
      <c r="AF8" s="23">
        <f>100*SQRT(AVERAGE(AF11:AF39))/$AJ$8</f>
        <v>18.586509292087932</v>
      </c>
      <c r="AG8" s="23">
        <f>MAX(AG11:AG39) - MIN(AG11:AG39)</f>
        <v>56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37</v>
      </c>
      <c r="T9" s="2" t="s">
        <v>14</v>
      </c>
      <c r="AC9" s="7"/>
      <c r="AD9" t="s">
        <v>37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41</v>
      </c>
      <c r="K10" t="s">
        <v>42</v>
      </c>
      <c r="L10" s="7" t="s">
        <v>43</v>
      </c>
      <c r="M10" t="s">
        <v>9</v>
      </c>
      <c r="N10" t="s">
        <v>6</v>
      </c>
      <c r="O10" t="s">
        <v>48</v>
      </c>
      <c r="P10" t="s">
        <v>50</v>
      </c>
      <c r="Q10" s="7"/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41</v>
      </c>
      <c r="AB10" t="s">
        <v>42</v>
      </c>
      <c r="AC10" s="7" t="s">
        <v>35</v>
      </c>
      <c r="AD10" t="s">
        <v>9</v>
      </c>
      <c r="AE10" t="s">
        <v>6</v>
      </c>
      <c r="AF10" t="s">
        <v>48</v>
      </c>
      <c r="AG10" t="s">
        <v>50</v>
      </c>
      <c r="AH10" t="s">
        <v>53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448</v>
      </c>
      <c r="F11" s="11">
        <v>224</v>
      </c>
      <c r="G11" s="11">
        <v>0.224</v>
      </c>
      <c r="H11" s="11">
        <v>0</v>
      </c>
      <c r="I11" s="11">
        <v>806.7890625</v>
      </c>
      <c r="J11" s="11">
        <v>6.4417762314599996</v>
      </c>
      <c r="K11" s="11">
        <v>54.290186441199999</v>
      </c>
      <c r="L11" s="12" t="s">
        <v>36</v>
      </c>
      <c r="M11">
        <f t="shared" ref="M11:M39" si="1">IF(L11="Y",J11*$J$8,#N/A)</f>
        <v>6.4417762314599994E-3</v>
      </c>
      <c r="N11">
        <f>IF(L11="Y",K11*$J$8,#N/A)</f>
        <v>5.4290186441199997E-2</v>
      </c>
      <c r="O11">
        <f>IF(L11="Y",(M11-$AJ11)^2,"")</f>
        <v>1.1958695887718045</v>
      </c>
      <c r="P11">
        <f>IF(L11="Y",$C11,"")</f>
        <v>-28</v>
      </c>
      <c r="Q11" s="12" t="s">
        <v>62</v>
      </c>
      <c r="T11" s="1"/>
      <c r="U11" s="11">
        <v>1</v>
      </c>
      <c r="V11" s="11">
        <v>448</v>
      </c>
      <c r="W11" s="11">
        <v>224</v>
      </c>
      <c r="X11" s="11">
        <v>0.224</v>
      </c>
      <c r="Y11" s="11">
        <v>0</v>
      </c>
      <c r="Z11" s="11">
        <v>642.11450195299994</v>
      </c>
      <c r="AA11" s="11">
        <v>9.1153219661500007</v>
      </c>
      <c r="AB11" s="11">
        <v>53.7828726917</v>
      </c>
      <c r="AC11" s="12" t="s">
        <v>36</v>
      </c>
      <c r="AD11">
        <f>IF(AC11="Y",AA11*$J$8,#N/A)</f>
        <v>9.1153219661500012E-3</v>
      </c>
      <c r="AE11">
        <f>IF(AC11="Y",AB11*$J$8,#N/A)</f>
        <v>5.3782872691699998E-2</v>
      </c>
      <c r="AF11">
        <f>IF(AC11="Y",(AD11-$AJ11)^2,"")</f>
        <v>1.190029380769017</v>
      </c>
      <c r="AG11">
        <f>IF(AC11="Y",$C11,"")</f>
        <v>-28</v>
      </c>
      <c r="AH11" s="12" t="s">
        <v>62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51</v>
      </c>
      <c r="F12" s="11">
        <v>25.5</v>
      </c>
      <c r="G12" s="11">
        <v>2.5499999999999998E-2</v>
      </c>
      <c r="H12" s="11">
        <v>1012.35369873</v>
      </c>
      <c r="I12" s="11">
        <v>1068.4559326200001</v>
      </c>
      <c r="J12" s="11">
        <v>1038.0976167599999</v>
      </c>
      <c r="K12" s="11">
        <v>13.1966463498</v>
      </c>
      <c r="L12" s="12" t="s">
        <v>36</v>
      </c>
      <c r="M12">
        <f t="shared" si="1"/>
        <v>1.03809761676</v>
      </c>
      <c r="N12">
        <f t="shared" ref="N12:N39" si="5">IF(L12="Y",K12*$J$8,#N/A)</f>
        <v>1.3196646349800001E-2</v>
      </c>
      <c r="O12">
        <f t="shared" ref="O12:O39" si="6">IF(L12="Y",(M12-$AJ12)^2,"")</f>
        <v>3.831905050791843E-3</v>
      </c>
      <c r="P12">
        <f t="shared" ref="P12:P39" si="7">IF(L12="Y",$C12,"")</f>
        <v>-26</v>
      </c>
      <c r="Q12" s="12" t="s">
        <v>36</v>
      </c>
      <c r="T12" s="1"/>
      <c r="U12" s="11">
        <v>2</v>
      </c>
      <c r="V12" s="11">
        <v>51</v>
      </c>
      <c r="W12" s="11">
        <v>25.5</v>
      </c>
      <c r="X12" s="11">
        <v>2.5499999999999998E-2</v>
      </c>
      <c r="Y12" s="11">
        <v>1009.6940918</v>
      </c>
      <c r="Z12" s="11">
        <v>1054.16699219</v>
      </c>
      <c r="AA12" s="11">
        <v>1032.79237874</v>
      </c>
      <c r="AB12" s="11">
        <v>8.7041394072100005</v>
      </c>
      <c r="AC12" s="12" t="s">
        <v>36</v>
      </c>
      <c r="AD12">
        <f t="shared" ref="AD12:AD39" si="8">IF(AC12="Y",AA12*$J$8,#N/A)</f>
        <v>1.03279237874</v>
      </c>
      <c r="AE12">
        <f t="shared" ref="AE12:AE39" si="9">IF(AC12="Y",AB12*$J$8,#N/A)</f>
        <v>8.7041394072100015E-3</v>
      </c>
      <c r="AF12">
        <f t="shared" ref="AF12:AF39" si="10">IF(AC12="Y",(AD12-$AJ12)^2,"")</f>
        <v>4.5168643554276211E-3</v>
      </c>
      <c r="AG12">
        <f t="shared" ref="AG12:AG39" si="11">IF(AC12="Y",$C12,"")</f>
        <v>-26</v>
      </c>
      <c r="AH12" s="12" t="s">
        <v>36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51</v>
      </c>
      <c r="F13" s="11">
        <v>25.5</v>
      </c>
      <c r="G13" s="11">
        <v>2.5499999999999998E-2</v>
      </c>
      <c r="H13" s="11">
        <v>1044.74511719</v>
      </c>
      <c r="I13" s="11">
        <v>1091.6174316399999</v>
      </c>
      <c r="J13" s="11">
        <v>1064.6534711100001</v>
      </c>
      <c r="K13" s="11">
        <v>11.643427088599999</v>
      </c>
      <c r="L13" s="12" t="s">
        <v>36</v>
      </c>
      <c r="M13">
        <f t="shared" si="1"/>
        <v>1.06465347111</v>
      </c>
      <c r="N13">
        <f t="shared" si="5"/>
        <v>1.16434270886E-2</v>
      </c>
      <c r="O13">
        <f t="shared" si="6"/>
        <v>1.249377104571613E-3</v>
      </c>
      <c r="P13">
        <f t="shared" si="7"/>
        <v>-24</v>
      </c>
      <c r="Q13" s="12" t="s">
        <v>36</v>
      </c>
      <c r="T13" s="1"/>
      <c r="U13" s="11">
        <v>3</v>
      </c>
      <c r="V13" s="11">
        <v>51</v>
      </c>
      <c r="W13" s="11">
        <v>25.5</v>
      </c>
      <c r="X13" s="11">
        <v>2.5499999999999998E-2</v>
      </c>
      <c r="Y13" s="11">
        <v>1035.62109375</v>
      </c>
      <c r="Z13" s="11">
        <v>1067.37145996</v>
      </c>
      <c r="AA13" s="11">
        <v>1050.0028818200001</v>
      </c>
      <c r="AB13" s="11">
        <v>7.3094664657899999</v>
      </c>
      <c r="AC13" s="12" t="s">
        <v>36</v>
      </c>
      <c r="AD13">
        <f t="shared" si="8"/>
        <v>1.05000288182</v>
      </c>
      <c r="AE13">
        <f t="shared" si="9"/>
        <v>7.30946646579E-3</v>
      </c>
      <c r="AF13">
        <f t="shared" si="10"/>
        <v>2.4997118263048942E-3</v>
      </c>
      <c r="AG13">
        <f t="shared" si="11"/>
        <v>-24</v>
      </c>
      <c r="AH13" s="12" t="s">
        <v>36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50</v>
      </c>
      <c r="F14" s="11">
        <v>25</v>
      </c>
      <c r="G14" s="11">
        <v>2.5000000000000001E-2</v>
      </c>
      <c r="H14" s="11">
        <v>1061.02832031</v>
      </c>
      <c r="I14" s="11">
        <v>1114.6274414100001</v>
      </c>
      <c r="J14" s="11">
        <v>1081.9770288100001</v>
      </c>
      <c r="K14" s="11">
        <v>12.6895074391</v>
      </c>
      <c r="L14" s="12" t="s">
        <v>36</v>
      </c>
      <c r="M14">
        <f t="shared" si="1"/>
        <v>1.0819770288100001</v>
      </c>
      <c r="N14">
        <f t="shared" si="5"/>
        <v>1.26895074391E-2</v>
      </c>
      <c r="O14">
        <f t="shared" si="6"/>
        <v>3.2482749051556851E-4</v>
      </c>
      <c r="P14">
        <f t="shared" si="7"/>
        <v>-22</v>
      </c>
      <c r="Q14" s="12" t="s">
        <v>36</v>
      </c>
      <c r="T14" s="1"/>
      <c r="U14" s="11">
        <v>4</v>
      </c>
      <c r="V14" s="11">
        <v>50</v>
      </c>
      <c r="W14" s="11">
        <v>25</v>
      </c>
      <c r="X14" s="11">
        <v>2.5000000000000001E-2</v>
      </c>
      <c r="Y14" s="11">
        <v>1050.2678222699999</v>
      </c>
      <c r="Z14" s="11">
        <v>1094.4295654299999</v>
      </c>
      <c r="AA14" s="11">
        <v>1070.84536865</v>
      </c>
      <c r="AB14" s="11">
        <v>10.6341303552</v>
      </c>
      <c r="AC14" s="12" t="s">
        <v>36</v>
      </c>
      <c r="AD14">
        <f t="shared" si="8"/>
        <v>1.0708453686499999</v>
      </c>
      <c r="AE14">
        <f t="shared" si="9"/>
        <v>1.06341303552E-2</v>
      </c>
      <c r="AF14">
        <f t="shared" si="10"/>
        <v>8.4999252915441347E-4</v>
      </c>
      <c r="AG14">
        <f t="shared" si="11"/>
        <v>-22</v>
      </c>
      <c r="AH14" s="12" t="s">
        <v>36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49</v>
      </c>
      <c r="F15" s="11">
        <v>24.5</v>
      </c>
      <c r="G15" s="11">
        <v>2.4500000000000001E-2</v>
      </c>
      <c r="H15" s="11">
        <v>1060.0412597699999</v>
      </c>
      <c r="I15" s="11">
        <v>1141.8266601600001</v>
      </c>
      <c r="J15" s="11">
        <v>1094.3816665300001</v>
      </c>
      <c r="K15" s="11">
        <v>16.558534893400001</v>
      </c>
      <c r="L15" s="12" t="s">
        <v>36</v>
      </c>
      <c r="M15">
        <f t="shared" si="1"/>
        <v>1.0943816665300001</v>
      </c>
      <c r="N15">
        <f t="shared" si="5"/>
        <v>1.65585348934E-2</v>
      </c>
      <c r="O15">
        <f t="shared" si="6"/>
        <v>3.1565670980121779E-5</v>
      </c>
      <c r="P15">
        <f t="shared" si="7"/>
        <v>-20</v>
      </c>
      <c r="Q15" s="12" t="s">
        <v>36</v>
      </c>
      <c r="T15" s="1"/>
      <c r="U15" s="11">
        <v>5</v>
      </c>
      <c r="V15" s="11">
        <v>49</v>
      </c>
      <c r="W15" s="11">
        <v>24.5</v>
      </c>
      <c r="X15" s="11">
        <v>2.4500000000000001E-2</v>
      </c>
      <c r="Y15" s="11">
        <v>1057.64685059</v>
      </c>
      <c r="Z15" s="11">
        <v>1104.1785888700001</v>
      </c>
      <c r="AA15" s="11">
        <v>1082.65876116</v>
      </c>
      <c r="AB15" s="11">
        <v>11.2932741202</v>
      </c>
      <c r="AC15" s="12" t="s">
        <v>36</v>
      </c>
      <c r="AD15">
        <f t="shared" si="8"/>
        <v>1.08265876116</v>
      </c>
      <c r="AE15">
        <f t="shared" si="9"/>
        <v>1.12932741202E-2</v>
      </c>
      <c r="AF15">
        <f t="shared" si="10"/>
        <v>3.0071856450592627E-4</v>
      </c>
      <c r="AG15">
        <f t="shared" si="11"/>
        <v>-20</v>
      </c>
      <c r="AH15" s="12" t="s">
        <v>36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50</v>
      </c>
      <c r="F16" s="11">
        <v>25</v>
      </c>
      <c r="G16" s="11">
        <v>2.5000000000000001E-2</v>
      </c>
      <c r="H16" s="11">
        <v>1075.1534423799999</v>
      </c>
      <c r="I16" s="11">
        <v>1122.3865966799999</v>
      </c>
      <c r="J16" s="11">
        <v>1099.2382836899999</v>
      </c>
      <c r="K16" s="11">
        <v>13.3261180714</v>
      </c>
      <c r="L16" s="12" t="s">
        <v>36</v>
      </c>
      <c r="M16">
        <f t="shared" si="1"/>
        <v>1.0992382836899999</v>
      </c>
      <c r="N16">
        <f t="shared" si="5"/>
        <v>1.33261180714E-2</v>
      </c>
      <c r="O16">
        <f t="shared" si="6"/>
        <v>5.8021173692034447E-7</v>
      </c>
      <c r="P16">
        <f t="shared" si="7"/>
        <v>-18</v>
      </c>
      <c r="Q16" s="12" t="s">
        <v>36</v>
      </c>
      <c r="T16" s="1"/>
      <c r="U16" s="11">
        <v>6</v>
      </c>
      <c r="V16" s="11">
        <v>50</v>
      </c>
      <c r="W16" s="11">
        <v>25</v>
      </c>
      <c r="X16" s="11">
        <v>2.5000000000000001E-2</v>
      </c>
      <c r="Y16" s="11">
        <v>1079.45043945</v>
      </c>
      <c r="Z16" s="11">
        <v>1119.5834960899999</v>
      </c>
      <c r="AA16" s="11">
        <v>1099.3665966799999</v>
      </c>
      <c r="AB16" s="11">
        <v>8.8288749266500002</v>
      </c>
      <c r="AC16" s="12" t="s">
        <v>36</v>
      </c>
      <c r="AD16">
        <f t="shared" si="8"/>
        <v>1.0993665966799999</v>
      </c>
      <c r="AE16">
        <f t="shared" si="9"/>
        <v>8.8288749266500002E-3</v>
      </c>
      <c r="AF16">
        <f t="shared" si="10"/>
        <v>4.0119976578723757E-7</v>
      </c>
      <c r="AG16">
        <f t="shared" si="11"/>
        <v>-18</v>
      </c>
      <c r="AH16" s="12" t="s">
        <v>36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49</v>
      </c>
      <c r="F17" s="11">
        <v>24.5</v>
      </c>
      <c r="G17" s="11">
        <v>2.4500000000000001E-2</v>
      </c>
      <c r="H17" s="11">
        <v>1082.1531982399999</v>
      </c>
      <c r="I17" s="11">
        <v>1131.0548095700001</v>
      </c>
      <c r="J17" s="11">
        <v>1105.6157351100001</v>
      </c>
      <c r="K17" s="11">
        <v>12.8475301656</v>
      </c>
      <c r="L17" s="12" t="s">
        <v>36</v>
      </c>
      <c r="M17">
        <f t="shared" si="1"/>
        <v>1.10561573511</v>
      </c>
      <c r="N17">
        <f t="shared" si="5"/>
        <v>1.28475301656E-2</v>
      </c>
      <c r="O17">
        <f t="shared" si="6"/>
        <v>3.1536480825685688E-5</v>
      </c>
      <c r="P17">
        <f t="shared" si="7"/>
        <v>-16</v>
      </c>
      <c r="Q17" s="12" t="s">
        <v>36</v>
      </c>
      <c r="T17" s="1"/>
      <c r="U17" s="11">
        <v>7</v>
      </c>
      <c r="V17" s="11">
        <v>49</v>
      </c>
      <c r="W17" s="11">
        <v>24.5</v>
      </c>
      <c r="X17" s="11">
        <v>2.4500000000000001E-2</v>
      </c>
      <c r="Y17" s="11">
        <v>1084.6606445299999</v>
      </c>
      <c r="Z17" s="11">
        <v>1131.7819824200001</v>
      </c>
      <c r="AA17" s="11">
        <v>1109.657954</v>
      </c>
      <c r="AB17" s="11">
        <v>11.3946976376</v>
      </c>
      <c r="AC17" s="12" t="s">
        <v>36</v>
      </c>
      <c r="AD17">
        <f t="shared" si="8"/>
        <v>1.109657954</v>
      </c>
      <c r="AE17">
        <f t="shared" si="9"/>
        <v>1.1394697637600001E-2</v>
      </c>
      <c r="AF17">
        <f t="shared" si="10"/>
        <v>9.3276075466114321E-5</v>
      </c>
      <c r="AG17">
        <f t="shared" si="11"/>
        <v>-16</v>
      </c>
      <c r="AH17" s="12" t="s">
        <v>36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52</v>
      </c>
      <c r="F18" s="11">
        <v>26</v>
      </c>
      <c r="G18" s="11">
        <v>2.5999999999999999E-2</v>
      </c>
      <c r="H18" s="11">
        <v>1093.3149414100001</v>
      </c>
      <c r="I18" s="11">
        <v>1143.5175781200001</v>
      </c>
      <c r="J18" s="11">
        <v>1116.53578773</v>
      </c>
      <c r="K18" s="11">
        <v>12.830400429399999</v>
      </c>
      <c r="L18" s="12" t="s">
        <v>36</v>
      </c>
      <c r="M18">
        <f t="shared" si="1"/>
        <v>1.11653578773</v>
      </c>
      <c r="N18">
        <f t="shared" si="5"/>
        <v>1.2830400429399999E-2</v>
      </c>
      <c r="O18">
        <f t="shared" si="6"/>
        <v>2.7343227585161401E-4</v>
      </c>
      <c r="P18">
        <f t="shared" si="7"/>
        <v>-14</v>
      </c>
      <c r="Q18" s="12" t="s">
        <v>36</v>
      </c>
      <c r="T18" s="1"/>
      <c r="U18" s="11">
        <v>8</v>
      </c>
      <c r="V18" s="11">
        <v>52</v>
      </c>
      <c r="W18" s="11">
        <v>26</v>
      </c>
      <c r="X18" s="11">
        <v>2.5999999999999999E-2</v>
      </c>
      <c r="Y18" s="11">
        <v>1094.6771240200001</v>
      </c>
      <c r="Z18" s="11">
        <v>1136.6733398399999</v>
      </c>
      <c r="AA18" s="11">
        <v>1114.3659034100001</v>
      </c>
      <c r="AB18" s="11">
        <v>9.0477933009099996</v>
      </c>
      <c r="AC18" s="12" t="s">
        <v>36</v>
      </c>
      <c r="AD18">
        <f t="shared" si="8"/>
        <v>1.1143659034100002</v>
      </c>
      <c r="AE18">
        <f t="shared" si="9"/>
        <v>9.0477933009100002E-3</v>
      </c>
      <c r="AF18">
        <f t="shared" si="10"/>
        <v>2.0637918078545258E-4</v>
      </c>
      <c r="AG18">
        <f t="shared" si="11"/>
        <v>-14</v>
      </c>
      <c r="AH18" s="12" t="s">
        <v>36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51</v>
      </c>
      <c r="F19" s="11">
        <v>25.5</v>
      </c>
      <c r="G19" s="11">
        <v>2.5499999999999998E-2</v>
      </c>
      <c r="H19" s="11">
        <v>1090.4583740200001</v>
      </c>
      <c r="I19" s="11">
        <v>1147.4251709</v>
      </c>
      <c r="J19" s="11">
        <v>1120.5957366299999</v>
      </c>
      <c r="K19" s="11">
        <v>15.3981606778</v>
      </c>
      <c r="L19" s="12" t="s">
        <v>36</v>
      </c>
      <c r="M19">
        <f t="shared" si="1"/>
        <v>1.1205957366299999</v>
      </c>
      <c r="N19">
        <f t="shared" si="5"/>
        <v>1.5398160677799999E-2</v>
      </c>
      <c r="O19">
        <f t="shared" si="6"/>
        <v>4.2418436733231575E-4</v>
      </c>
      <c r="P19">
        <f t="shared" si="7"/>
        <v>-12</v>
      </c>
      <c r="Q19" s="12" t="s">
        <v>36</v>
      </c>
      <c r="T19" s="1"/>
      <c r="U19" s="11">
        <v>9</v>
      </c>
      <c r="V19" s="11">
        <v>51</v>
      </c>
      <c r="W19" s="11">
        <v>25.5</v>
      </c>
      <c r="X19" s="11">
        <v>2.5499999999999998E-2</v>
      </c>
      <c r="Y19" s="11">
        <v>1108.28808594</v>
      </c>
      <c r="Z19" s="11">
        <v>1157.32458496</v>
      </c>
      <c r="AA19" s="11">
        <v>1126.17772001</v>
      </c>
      <c r="AB19" s="11">
        <v>10.917143148999999</v>
      </c>
      <c r="AC19" s="12" t="s">
        <v>36</v>
      </c>
      <c r="AD19">
        <f t="shared" si="8"/>
        <v>1.12617772001</v>
      </c>
      <c r="AE19">
        <f t="shared" si="9"/>
        <v>1.0917143148999999E-2</v>
      </c>
      <c r="AF19">
        <f t="shared" si="10"/>
        <v>6.8527302492195233E-4</v>
      </c>
      <c r="AG19">
        <f t="shared" si="11"/>
        <v>-12</v>
      </c>
      <c r="AH19" s="12" t="s">
        <v>36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50</v>
      </c>
      <c r="F20" s="11">
        <v>25</v>
      </c>
      <c r="G20" s="11">
        <v>2.5000000000000001E-2</v>
      </c>
      <c r="H20" s="11">
        <v>1091.1608886700001</v>
      </c>
      <c r="I20" s="11">
        <v>1146.7077636700001</v>
      </c>
      <c r="J20" s="11">
        <v>1123.3119458000001</v>
      </c>
      <c r="K20" s="11">
        <v>12.812396439</v>
      </c>
      <c r="L20" s="12" t="s">
        <v>36</v>
      </c>
      <c r="M20">
        <f t="shared" si="1"/>
        <v>1.1233119458</v>
      </c>
      <c r="N20">
        <f t="shared" si="5"/>
        <v>1.2812396439000001E-2</v>
      </c>
      <c r="O20">
        <f t="shared" si="6"/>
        <v>5.4344681698213554E-4</v>
      </c>
      <c r="P20">
        <f t="shared" si="7"/>
        <v>-10</v>
      </c>
      <c r="Q20" s="12" t="s">
        <v>36</v>
      </c>
      <c r="T20" s="1"/>
      <c r="U20" s="11">
        <v>10</v>
      </c>
      <c r="V20" s="11">
        <v>50</v>
      </c>
      <c r="W20" s="11">
        <v>25</v>
      </c>
      <c r="X20" s="11">
        <v>2.5000000000000001E-2</v>
      </c>
      <c r="Y20" s="11">
        <v>1103.8074951200001</v>
      </c>
      <c r="Z20" s="11">
        <v>1142.01660156</v>
      </c>
      <c r="AA20" s="11">
        <v>1121.18805176</v>
      </c>
      <c r="AB20" s="11">
        <v>9.8046837484400005</v>
      </c>
      <c r="AC20" s="12" t="s">
        <v>36</v>
      </c>
      <c r="AD20">
        <f t="shared" si="8"/>
        <v>1.1211880517600001</v>
      </c>
      <c r="AE20">
        <f t="shared" si="9"/>
        <v>9.8046837484400007E-3</v>
      </c>
      <c r="AF20">
        <f t="shared" si="10"/>
        <v>4.4893353738444114E-4</v>
      </c>
      <c r="AG20">
        <f t="shared" si="11"/>
        <v>-10</v>
      </c>
      <c r="AH20" s="12" t="s">
        <v>36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50</v>
      </c>
      <c r="F21" s="11">
        <v>25</v>
      </c>
      <c r="G21" s="11">
        <v>2.5000000000000001E-2</v>
      </c>
      <c r="H21" s="11">
        <v>1096.1251220700001</v>
      </c>
      <c r="I21" s="11">
        <v>1130.2977294899999</v>
      </c>
      <c r="J21" s="11">
        <v>1112.2425048800001</v>
      </c>
      <c r="K21" s="11">
        <v>9.0121061501399993</v>
      </c>
      <c r="L21" s="12" t="s">
        <v>36</v>
      </c>
      <c r="M21">
        <f t="shared" si="1"/>
        <v>1.11224250488</v>
      </c>
      <c r="N21">
        <f t="shared" si="5"/>
        <v>9.01210615014E-3</v>
      </c>
      <c r="O21">
        <f t="shared" si="6"/>
        <v>1.498789257368212E-4</v>
      </c>
      <c r="P21">
        <f t="shared" si="7"/>
        <v>-8</v>
      </c>
      <c r="Q21" s="12" t="s">
        <v>36</v>
      </c>
      <c r="T21" s="1"/>
      <c r="U21" s="11">
        <v>11</v>
      </c>
      <c r="V21" s="11">
        <v>50</v>
      </c>
      <c r="W21" s="11">
        <v>25</v>
      </c>
      <c r="X21" s="11">
        <v>2.5000000000000001E-2</v>
      </c>
      <c r="Y21" s="11">
        <v>1100.71130371</v>
      </c>
      <c r="Z21" s="11">
        <v>1138.76171875</v>
      </c>
      <c r="AA21" s="11">
        <v>1120.4310961900001</v>
      </c>
      <c r="AB21" s="11">
        <v>10.150525289599999</v>
      </c>
      <c r="AC21" s="12" t="s">
        <v>36</v>
      </c>
      <c r="AD21">
        <f t="shared" si="8"/>
        <v>1.1204310961900001</v>
      </c>
      <c r="AE21">
        <f t="shared" si="9"/>
        <v>1.0150525289599999E-2</v>
      </c>
      <c r="AF21">
        <f t="shared" si="10"/>
        <v>4.1742969152503469E-4</v>
      </c>
      <c r="AG21">
        <f t="shared" si="11"/>
        <v>-8</v>
      </c>
      <c r="AH21" s="12" t="s">
        <v>36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50</v>
      </c>
      <c r="F22" s="11">
        <v>25</v>
      </c>
      <c r="G22" s="11">
        <v>2.5000000000000001E-2</v>
      </c>
      <c r="H22" s="11">
        <v>1110.72814941</v>
      </c>
      <c r="I22" s="11">
        <v>1166.68457031</v>
      </c>
      <c r="J22" s="11">
        <v>1131.6216137700001</v>
      </c>
      <c r="K22" s="11">
        <v>12.5665732527</v>
      </c>
      <c r="L22" s="12" t="s">
        <v>36</v>
      </c>
      <c r="M22">
        <f t="shared" si="1"/>
        <v>1.1316216137700001</v>
      </c>
      <c r="N22">
        <f t="shared" si="5"/>
        <v>1.2566573252699999E-2</v>
      </c>
      <c r="O22">
        <f t="shared" si="6"/>
        <v>9.9992645741905722E-4</v>
      </c>
      <c r="P22">
        <f t="shared" si="7"/>
        <v>-6</v>
      </c>
      <c r="Q22" s="12" t="s">
        <v>36</v>
      </c>
      <c r="T22" s="1"/>
      <c r="U22" s="11">
        <v>12</v>
      </c>
      <c r="V22" s="11">
        <v>50</v>
      </c>
      <c r="W22" s="11">
        <v>25</v>
      </c>
      <c r="X22" s="11">
        <v>2.5000000000000001E-2</v>
      </c>
      <c r="Y22" s="11">
        <v>1097.59436035</v>
      </c>
      <c r="Z22" s="11">
        <v>1140.7368164100001</v>
      </c>
      <c r="AA22" s="11">
        <v>1120.6278832999999</v>
      </c>
      <c r="AB22" s="11">
        <v>9.3627968467499993</v>
      </c>
      <c r="AC22" s="12" t="s">
        <v>36</v>
      </c>
      <c r="AD22">
        <f t="shared" si="8"/>
        <v>1.1206278832999998</v>
      </c>
      <c r="AE22">
        <f t="shared" si="9"/>
        <v>9.3627968467499996E-3</v>
      </c>
      <c r="AF22">
        <f t="shared" si="10"/>
        <v>4.2550956943840905E-4</v>
      </c>
      <c r="AG22">
        <f t="shared" si="11"/>
        <v>-6</v>
      </c>
      <c r="AH22" s="12" t="s">
        <v>36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50</v>
      </c>
      <c r="F23" s="11">
        <v>25</v>
      </c>
      <c r="G23" s="11">
        <v>2.5000000000000001E-2</v>
      </c>
      <c r="H23" s="11">
        <v>1117.0089111299999</v>
      </c>
      <c r="I23" s="11">
        <v>1155.9031982399999</v>
      </c>
      <c r="J23" s="11">
        <v>1134.68172852</v>
      </c>
      <c r="K23" s="11">
        <v>9.8685731115300008</v>
      </c>
      <c r="L23" s="12" t="s">
        <v>36</v>
      </c>
      <c r="M23">
        <f t="shared" si="1"/>
        <v>1.1346817285199999</v>
      </c>
      <c r="N23">
        <f t="shared" si="5"/>
        <v>9.8685731115300008E-3</v>
      </c>
      <c r="O23">
        <f t="shared" si="6"/>
        <v>1.2028222931349706E-3</v>
      </c>
      <c r="P23">
        <f t="shared" si="7"/>
        <v>-4</v>
      </c>
      <c r="Q23" s="12" t="s">
        <v>36</v>
      </c>
      <c r="T23" s="1"/>
      <c r="U23" s="11">
        <v>13</v>
      </c>
      <c r="V23" s="11">
        <v>50</v>
      </c>
      <c r="W23" s="11">
        <v>25</v>
      </c>
      <c r="X23" s="11">
        <v>2.5000000000000001E-2</v>
      </c>
      <c r="Y23" s="11">
        <v>1111.0541992200001</v>
      </c>
      <c r="Z23" s="11">
        <v>1147.28393555</v>
      </c>
      <c r="AA23" s="11">
        <v>1126.6021289099999</v>
      </c>
      <c r="AB23" s="11">
        <v>9.1300492020899995</v>
      </c>
      <c r="AC23" s="12" t="s">
        <v>36</v>
      </c>
      <c r="AD23">
        <f t="shared" si="8"/>
        <v>1.1266021289099999</v>
      </c>
      <c r="AE23">
        <f t="shared" si="9"/>
        <v>9.1300492020900004E-3</v>
      </c>
      <c r="AF23">
        <f t="shared" si="10"/>
        <v>7.0767326254424722E-4</v>
      </c>
      <c r="AG23">
        <f t="shared" si="11"/>
        <v>-4</v>
      </c>
      <c r="AH23" s="12" t="s">
        <v>36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52</v>
      </c>
      <c r="F24" s="11">
        <v>26</v>
      </c>
      <c r="G24" s="11">
        <v>2.5999999999999999E-2</v>
      </c>
      <c r="H24" s="11">
        <v>1107.74841309</v>
      </c>
      <c r="I24" s="11">
        <v>1154.4564209</v>
      </c>
      <c r="J24" s="11">
        <v>1134.7861586399999</v>
      </c>
      <c r="K24" s="11">
        <v>10.4565708003</v>
      </c>
      <c r="L24" s="12" t="s">
        <v>36</v>
      </c>
      <c r="M24">
        <f t="shared" si="1"/>
        <v>1.1347861586399999</v>
      </c>
      <c r="N24">
        <f t="shared" si="5"/>
        <v>1.04565708003E-2</v>
      </c>
      <c r="O24">
        <f t="shared" si="6"/>
        <v>1.2100768329272318E-3</v>
      </c>
      <c r="P24">
        <f t="shared" si="7"/>
        <v>-2</v>
      </c>
      <c r="Q24" s="12" t="s">
        <v>36</v>
      </c>
      <c r="T24" s="1"/>
      <c r="U24" s="11">
        <v>14</v>
      </c>
      <c r="V24" s="11">
        <v>52</v>
      </c>
      <c r="W24" s="11">
        <v>26</v>
      </c>
      <c r="X24" s="11">
        <v>2.5999999999999999E-2</v>
      </c>
      <c r="Y24" s="11">
        <v>1106.0297851600001</v>
      </c>
      <c r="Z24" s="11">
        <v>1138.02966309</v>
      </c>
      <c r="AA24" s="11">
        <v>1118.1265963000001</v>
      </c>
      <c r="AB24" s="11">
        <v>7.17113661552</v>
      </c>
      <c r="AC24" s="12" t="s">
        <v>36</v>
      </c>
      <c r="AD24">
        <f t="shared" si="8"/>
        <v>1.1181265963</v>
      </c>
      <c r="AE24">
        <f t="shared" si="9"/>
        <v>7.1711366155200003E-3</v>
      </c>
      <c r="AF24">
        <f t="shared" si="10"/>
        <v>3.2857349342317035E-4</v>
      </c>
      <c r="AG24">
        <f t="shared" si="11"/>
        <v>-2</v>
      </c>
      <c r="AH24" s="12" t="s">
        <v>36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50</v>
      </c>
      <c r="F25" s="11">
        <v>25</v>
      </c>
      <c r="G25" s="11">
        <v>2.5000000000000001E-2</v>
      </c>
      <c r="H25" s="11">
        <v>1101.1419677700001</v>
      </c>
      <c r="I25" s="11">
        <v>1142.3848877</v>
      </c>
      <c r="J25" s="11">
        <v>1125.8890869100001</v>
      </c>
      <c r="K25" s="11">
        <v>9.8283897325399998</v>
      </c>
      <c r="L25" s="12" t="s">
        <v>36</v>
      </c>
      <c r="M25">
        <f t="shared" si="1"/>
        <v>1.12588908691</v>
      </c>
      <c r="N25">
        <f t="shared" si="5"/>
        <v>9.8283897325400008E-3</v>
      </c>
      <c r="O25">
        <f t="shared" si="6"/>
        <v>6.7024482103352889E-4</v>
      </c>
      <c r="P25">
        <f t="shared" si="7"/>
        <v>0</v>
      </c>
      <c r="Q25" s="12" t="s">
        <v>36</v>
      </c>
      <c r="T25" s="1"/>
      <c r="U25" s="11">
        <v>15</v>
      </c>
      <c r="V25" s="11">
        <v>50</v>
      </c>
      <c r="W25" s="11">
        <v>25</v>
      </c>
      <c r="X25" s="11">
        <v>2.5000000000000001E-2</v>
      </c>
      <c r="Y25" s="11">
        <v>1104.5292968799999</v>
      </c>
      <c r="Z25" s="11">
        <v>1141.64355469</v>
      </c>
      <c r="AA25" s="11">
        <v>1123.3636230499999</v>
      </c>
      <c r="AB25" s="11">
        <v>8.5208392887599995</v>
      </c>
      <c r="AC25" s="12" t="s">
        <v>36</v>
      </c>
      <c r="AD25">
        <f t="shared" si="8"/>
        <v>1.1233636230499999</v>
      </c>
      <c r="AE25">
        <f t="shared" si="9"/>
        <v>8.5208392887599991E-3</v>
      </c>
      <c r="AF25">
        <f t="shared" si="10"/>
        <v>5.4585888202248367E-4</v>
      </c>
      <c r="AG25">
        <f t="shared" si="11"/>
        <v>0</v>
      </c>
      <c r="AH25" s="12" t="s">
        <v>36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50</v>
      </c>
      <c r="F26" s="11">
        <v>25</v>
      </c>
      <c r="G26" s="11">
        <v>2.5000000000000001E-2</v>
      </c>
      <c r="H26" s="11">
        <v>1106.3540039100001</v>
      </c>
      <c r="I26" s="11">
        <v>1142.16052246</v>
      </c>
      <c r="J26" s="11">
        <v>1124.9476049800001</v>
      </c>
      <c r="K26" s="11">
        <v>8.6721477204900008</v>
      </c>
      <c r="L26" s="12" t="s">
        <v>36</v>
      </c>
      <c r="M26">
        <f t="shared" si="1"/>
        <v>1.12494760498</v>
      </c>
      <c r="N26">
        <f t="shared" si="5"/>
        <v>8.6721477204900008E-3</v>
      </c>
      <c r="O26">
        <f t="shared" si="6"/>
        <v>6.2238299423811717E-4</v>
      </c>
      <c r="P26">
        <f t="shared" si="7"/>
        <v>2</v>
      </c>
      <c r="Q26" s="12" t="s">
        <v>36</v>
      </c>
      <c r="T26" s="1"/>
      <c r="U26" s="11">
        <v>16</v>
      </c>
      <c r="V26" s="11">
        <v>50</v>
      </c>
      <c r="W26" s="11">
        <v>25</v>
      </c>
      <c r="X26" s="11">
        <v>2.5000000000000001E-2</v>
      </c>
      <c r="Y26" s="11">
        <v>1109.71813965</v>
      </c>
      <c r="Z26" s="11">
        <v>1153.47888184</v>
      </c>
      <c r="AA26" s="11">
        <v>1131.0069091800001</v>
      </c>
      <c r="AB26" s="11">
        <v>9.7712049069900004</v>
      </c>
      <c r="AC26" s="12" t="s">
        <v>36</v>
      </c>
      <c r="AD26">
        <f t="shared" si="8"/>
        <v>1.1310069091800001</v>
      </c>
      <c r="AE26">
        <f t="shared" si="9"/>
        <v>9.7712049069900008E-3</v>
      </c>
      <c r="AF26">
        <f t="shared" si="10"/>
        <v>9.6142841689677086E-4</v>
      </c>
      <c r="AG26">
        <f t="shared" si="11"/>
        <v>2</v>
      </c>
      <c r="AH26" s="12" t="s">
        <v>36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51</v>
      </c>
      <c r="F27" s="11">
        <v>25.5</v>
      </c>
      <c r="G27" s="11">
        <v>2.5499999999999998E-2</v>
      </c>
      <c r="H27" s="11">
        <v>1114.6791992200001</v>
      </c>
      <c r="I27" s="11">
        <v>1146.80236816</v>
      </c>
      <c r="J27" s="11">
        <v>1130.5807578900001</v>
      </c>
      <c r="K27" s="11">
        <v>8.9404003752900003</v>
      </c>
      <c r="L27" s="12" t="s">
        <v>36</v>
      </c>
      <c r="M27">
        <f t="shared" si="1"/>
        <v>1.13058075789</v>
      </c>
      <c r="N27">
        <f t="shared" si="5"/>
        <v>8.9404003752899999E-3</v>
      </c>
      <c r="O27">
        <f t="shared" si="6"/>
        <v>9.3518275312679238E-4</v>
      </c>
      <c r="P27">
        <f t="shared" si="7"/>
        <v>4</v>
      </c>
      <c r="Q27" s="12" t="s">
        <v>36</v>
      </c>
      <c r="T27" s="1"/>
      <c r="U27" s="11">
        <v>17</v>
      </c>
      <c r="V27" s="11">
        <v>51</v>
      </c>
      <c r="W27" s="11">
        <v>25.5</v>
      </c>
      <c r="X27" s="11">
        <v>2.5499999999999998E-2</v>
      </c>
      <c r="Y27" s="11">
        <v>1098.40722656</v>
      </c>
      <c r="Z27" s="11">
        <v>1138.4309082</v>
      </c>
      <c r="AA27" s="11">
        <v>1120.2701751100001</v>
      </c>
      <c r="AB27" s="11">
        <v>8.9773846589899993</v>
      </c>
      <c r="AC27" s="12" t="s">
        <v>36</v>
      </c>
      <c r="AD27">
        <f t="shared" si="8"/>
        <v>1.1202701751100002</v>
      </c>
      <c r="AE27">
        <f t="shared" si="9"/>
        <v>8.9773846589899994E-3</v>
      </c>
      <c r="AF27">
        <f t="shared" si="10"/>
        <v>4.1087999899006619E-4</v>
      </c>
      <c r="AG27">
        <f t="shared" si="11"/>
        <v>4</v>
      </c>
      <c r="AH27" s="12" t="s">
        <v>36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50</v>
      </c>
      <c r="F28" s="11">
        <v>25</v>
      </c>
      <c r="G28" s="11">
        <v>2.5000000000000001E-2</v>
      </c>
      <c r="H28" s="11">
        <v>1107.0170898399999</v>
      </c>
      <c r="I28" s="11">
        <v>1156.9311523399999</v>
      </c>
      <c r="J28" s="11">
        <v>1127.89307861</v>
      </c>
      <c r="K28" s="11">
        <v>9.4435096523300004</v>
      </c>
      <c r="L28" s="12" t="s">
        <v>36</v>
      </c>
      <c r="M28">
        <f t="shared" si="1"/>
        <v>1.1278930786100001</v>
      </c>
      <c r="N28">
        <f t="shared" si="5"/>
        <v>9.44350965233E-3</v>
      </c>
      <c r="O28">
        <f t="shared" si="6"/>
        <v>7.7802383434364016E-4</v>
      </c>
      <c r="P28">
        <f t="shared" si="7"/>
        <v>6</v>
      </c>
      <c r="Q28" s="12" t="s">
        <v>36</v>
      </c>
      <c r="T28" s="1"/>
      <c r="U28" s="11">
        <v>18</v>
      </c>
      <c r="V28" s="11">
        <v>50</v>
      </c>
      <c r="W28" s="11">
        <v>25</v>
      </c>
      <c r="X28" s="11">
        <v>2.5000000000000001E-2</v>
      </c>
      <c r="Y28" s="11">
        <v>1099.0753173799999</v>
      </c>
      <c r="Z28" s="11">
        <v>1148.2229003899999</v>
      </c>
      <c r="AA28" s="11">
        <v>1126.35428955</v>
      </c>
      <c r="AB28" s="11">
        <v>10.753603571999999</v>
      </c>
      <c r="AC28" s="12" t="s">
        <v>36</v>
      </c>
      <c r="AD28">
        <f t="shared" si="8"/>
        <v>1.1263542895500001</v>
      </c>
      <c r="AE28">
        <f t="shared" si="9"/>
        <v>1.0753603572E-2</v>
      </c>
      <c r="AF28">
        <f t="shared" si="10"/>
        <v>6.9454857768523734E-4</v>
      </c>
      <c r="AG28">
        <f t="shared" si="11"/>
        <v>6</v>
      </c>
      <c r="AH28" s="12" t="s">
        <v>36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50</v>
      </c>
      <c r="F29" s="11">
        <v>25</v>
      </c>
      <c r="G29" s="11">
        <v>2.5000000000000001E-2</v>
      </c>
      <c r="H29" s="11">
        <v>1106.92614746</v>
      </c>
      <c r="I29" s="11">
        <v>1155.6524658200001</v>
      </c>
      <c r="J29" s="11">
        <v>1132.85359619</v>
      </c>
      <c r="K29" s="11">
        <v>10.859485853000001</v>
      </c>
      <c r="L29" s="12" t="s">
        <v>36</v>
      </c>
      <c r="M29">
        <f t="shared" si="1"/>
        <v>1.1328535961899999</v>
      </c>
      <c r="N29">
        <f t="shared" si="5"/>
        <v>1.0859485853000001E-2</v>
      </c>
      <c r="O29">
        <f t="shared" si="6"/>
        <v>1.0793587826155716E-3</v>
      </c>
      <c r="P29">
        <f t="shared" si="7"/>
        <v>8</v>
      </c>
      <c r="Q29" s="12" t="s">
        <v>36</v>
      </c>
      <c r="T29" s="1"/>
      <c r="U29" s="11">
        <v>19</v>
      </c>
      <c r="V29" s="11">
        <v>50</v>
      </c>
      <c r="W29" s="11">
        <v>25</v>
      </c>
      <c r="X29" s="11">
        <v>2.5000000000000001E-2</v>
      </c>
      <c r="Y29" s="11">
        <v>1102.2723388700001</v>
      </c>
      <c r="Z29" s="11">
        <v>1147.1629638700001</v>
      </c>
      <c r="AA29" s="11">
        <v>1124.1359375</v>
      </c>
      <c r="AB29" s="11">
        <v>11.3342167148</v>
      </c>
      <c r="AC29" s="12" t="s">
        <v>36</v>
      </c>
      <c r="AD29">
        <f t="shared" si="8"/>
        <v>1.1241359375</v>
      </c>
      <c r="AE29">
        <f t="shared" si="9"/>
        <v>1.13342167148E-2</v>
      </c>
      <c r="AF29">
        <f t="shared" si="10"/>
        <v>5.8254347900390006E-4</v>
      </c>
      <c r="AG29">
        <f t="shared" si="11"/>
        <v>8</v>
      </c>
      <c r="AH29" s="12" t="s">
        <v>36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51</v>
      </c>
      <c r="F30" s="11">
        <v>25.5</v>
      </c>
      <c r="G30" s="11">
        <v>2.5499999999999998E-2</v>
      </c>
      <c r="H30" s="11">
        <v>1107.19714355</v>
      </c>
      <c r="I30" s="11">
        <v>1151.2282714800001</v>
      </c>
      <c r="J30" s="11">
        <v>1128.7924828600001</v>
      </c>
      <c r="K30" s="11">
        <v>8.4335565912099995</v>
      </c>
      <c r="L30" s="12" t="s">
        <v>36</v>
      </c>
      <c r="M30">
        <f t="shared" si="1"/>
        <v>1.12879248286</v>
      </c>
      <c r="N30">
        <f t="shared" si="5"/>
        <v>8.4335565912099994E-3</v>
      </c>
      <c r="O30">
        <f t="shared" si="6"/>
        <v>8.2900706924338879E-4</v>
      </c>
      <c r="P30">
        <f t="shared" si="7"/>
        <v>10</v>
      </c>
      <c r="Q30" s="12" t="s">
        <v>36</v>
      </c>
      <c r="T30" s="1"/>
      <c r="U30" s="11">
        <v>20</v>
      </c>
      <c r="V30" s="11">
        <v>51</v>
      </c>
      <c r="W30" s="11">
        <v>25.5</v>
      </c>
      <c r="X30" s="11">
        <v>2.5499999999999998E-2</v>
      </c>
      <c r="Y30" s="11">
        <v>1093.1237793</v>
      </c>
      <c r="Z30" s="11">
        <v>1145.1809082</v>
      </c>
      <c r="AA30" s="11">
        <v>1121.42344516</v>
      </c>
      <c r="AB30" s="11">
        <v>8.5085626510499992</v>
      </c>
      <c r="AC30" s="12" t="s">
        <v>36</v>
      </c>
      <c r="AD30">
        <f t="shared" si="8"/>
        <v>1.12142344516</v>
      </c>
      <c r="AE30">
        <f t="shared" si="9"/>
        <v>8.5085626510499994E-3</v>
      </c>
      <c r="AF30">
        <f t="shared" si="10"/>
        <v>4.5896400252352497E-4</v>
      </c>
      <c r="AG30">
        <f t="shared" si="11"/>
        <v>10</v>
      </c>
      <c r="AH30" s="12" t="s">
        <v>36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50</v>
      </c>
      <c r="F31" s="11">
        <v>25</v>
      </c>
      <c r="G31" s="11">
        <v>2.5000000000000001E-2</v>
      </c>
      <c r="H31" s="11">
        <v>1106.2955322299999</v>
      </c>
      <c r="I31" s="11">
        <v>1142.7357177700001</v>
      </c>
      <c r="J31" s="11">
        <v>1123.9686498999999</v>
      </c>
      <c r="K31" s="11">
        <v>9.26547715327</v>
      </c>
      <c r="L31" s="12" t="s">
        <v>36</v>
      </c>
      <c r="M31">
        <f t="shared" si="1"/>
        <v>1.1239686498999999</v>
      </c>
      <c r="N31">
        <f t="shared" si="5"/>
        <v>9.2654771532700003E-3</v>
      </c>
      <c r="O31">
        <f t="shared" si="6"/>
        <v>5.7449617802876065E-4</v>
      </c>
      <c r="P31">
        <f t="shared" si="7"/>
        <v>12</v>
      </c>
      <c r="Q31" s="12" t="s">
        <v>36</v>
      </c>
      <c r="T31" s="1"/>
      <c r="U31" s="11">
        <v>21</v>
      </c>
      <c r="V31" s="11">
        <v>50</v>
      </c>
      <c r="W31" s="11">
        <v>25</v>
      </c>
      <c r="X31" s="11">
        <v>2.5000000000000001E-2</v>
      </c>
      <c r="Y31" s="11">
        <v>1104.50939941</v>
      </c>
      <c r="Z31" s="11">
        <v>1135.5325927700001</v>
      </c>
      <c r="AA31" s="11">
        <v>1119.4661450200001</v>
      </c>
      <c r="AB31" s="11">
        <v>7.4912314918899998</v>
      </c>
      <c r="AC31" s="12" t="s">
        <v>36</v>
      </c>
      <c r="AD31">
        <f t="shared" si="8"/>
        <v>1.1194661450200001</v>
      </c>
      <c r="AE31">
        <f t="shared" si="9"/>
        <v>7.4912314918900002E-3</v>
      </c>
      <c r="AF31">
        <f t="shared" si="10"/>
        <v>3.7893080193967046E-4</v>
      </c>
      <c r="AG31">
        <f t="shared" si="11"/>
        <v>12</v>
      </c>
      <c r="AH31" s="12" t="s">
        <v>36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47</v>
      </c>
      <c r="F32" s="11">
        <v>23.5</v>
      </c>
      <c r="G32" s="11">
        <v>2.35E-2</v>
      </c>
      <c r="H32" s="11">
        <v>1115.3995361299999</v>
      </c>
      <c r="I32" s="11">
        <v>1158.7519531200001</v>
      </c>
      <c r="J32" s="11">
        <v>1133.2488260499999</v>
      </c>
      <c r="K32" s="11">
        <v>8.5790094640800003</v>
      </c>
      <c r="L32" s="12" t="s">
        <v>36</v>
      </c>
      <c r="M32">
        <f t="shared" si="1"/>
        <v>1.13324882605</v>
      </c>
      <c r="N32">
        <f t="shared" si="5"/>
        <v>8.5790094640800004E-3</v>
      </c>
      <c r="O32">
        <f t="shared" si="6"/>
        <v>1.1054844337031521E-3</v>
      </c>
      <c r="P32">
        <f t="shared" si="7"/>
        <v>14</v>
      </c>
      <c r="Q32" s="12" t="s">
        <v>36</v>
      </c>
      <c r="T32" s="1"/>
      <c r="U32" s="11">
        <v>22</v>
      </c>
      <c r="V32" s="11">
        <v>47</v>
      </c>
      <c r="W32" s="11">
        <v>23.5</v>
      </c>
      <c r="X32" s="11">
        <v>2.35E-2</v>
      </c>
      <c r="Y32" s="11">
        <v>1095.3741455100001</v>
      </c>
      <c r="Z32" s="11">
        <v>1151.11230469</v>
      </c>
      <c r="AA32" s="11">
        <v>1122.2171319199999</v>
      </c>
      <c r="AB32" s="11">
        <v>12.4926083102</v>
      </c>
      <c r="AC32" s="12" t="s">
        <v>36</v>
      </c>
      <c r="AD32">
        <f t="shared" si="8"/>
        <v>1.1222171319200001</v>
      </c>
      <c r="AE32">
        <f t="shared" si="9"/>
        <v>1.24926083102E-2</v>
      </c>
      <c r="AF32">
        <f t="shared" si="10"/>
        <v>4.9360095075068138E-4</v>
      </c>
      <c r="AG32">
        <f t="shared" si="11"/>
        <v>14</v>
      </c>
      <c r="AH32" s="12" t="s">
        <v>36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51</v>
      </c>
      <c r="F33" s="11">
        <v>25.5</v>
      </c>
      <c r="G33" s="11">
        <v>2.5499999999999998E-2</v>
      </c>
      <c r="H33" s="11">
        <v>1116.4024658200001</v>
      </c>
      <c r="I33" s="11">
        <v>1163.4505615200001</v>
      </c>
      <c r="J33" s="11">
        <v>1137.89729339</v>
      </c>
      <c r="K33" s="11">
        <v>10.613958648600001</v>
      </c>
      <c r="L33" s="12" t="s">
        <v>36</v>
      </c>
      <c r="M33">
        <f t="shared" si="1"/>
        <v>1.13789729339</v>
      </c>
      <c r="N33">
        <f t="shared" si="5"/>
        <v>1.0613958648600002E-2</v>
      </c>
      <c r="O33">
        <f t="shared" si="6"/>
        <v>1.4362048462877317E-3</v>
      </c>
      <c r="P33">
        <f t="shared" si="7"/>
        <v>16</v>
      </c>
      <c r="Q33" s="12" t="s">
        <v>36</v>
      </c>
      <c r="T33" s="1"/>
      <c r="U33" s="11">
        <v>23</v>
      </c>
      <c r="V33" s="11">
        <v>51</v>
      </c>
      <c r="W33" s="11">
        <v>25.5</v>
      </c>
      <c r="X33" s="11">
        <v>2.5499999999999998E-2</v>
      </c>
      <c r="Y33" s="11">
        <v>1095.2951660199999</v>
      </c>
      <c r="Z33" s="11">
        <v>1138.54260254</v>
      </c>
      <c r="AA33" s="11">
        <v>1121.0015533999999</v>
      </c>
      <c r="AB33" s="11">
        <v>10.3573789338</v>
      </c>
      <c r="AC33" s="12" t="s">
        <v>36</v>
      </c>
      <c r="AD33">
        <f t="shared" si="8"/>
        <v>1.1210015534</v>
      </c>
      <c r="AE33">
        <f t="shared" si="9"/>
        <v>1.03573789338E-2</v>
      </c>
      <c r="AF33">
        <f t="shared" si="10"/>
        <v>4.4106524521304619E-4</v>
      </c>
      <c r="AG33">
        <f t="shared" si="11"/>
        <v>16</v>
      </c>
      <c r="AH33" s="12" t="s">
        <v>36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47</v>
      </c>
      <c r="F34" s="11">
        <v>23.5</v>
      </c>
      <c r="G34" s="11">
        <v>2.35E-2</v>
      </c>
      <c r="H34" s="11">
        <v>1120.2624511700001</v>
      </c>
      <c r="I34" s="11">
        <v>1154.0974121100001</v>
      </c>
      <c r="J34" s="11">
        <v>1136.93317559</v>
      </c>
      <c r="K34" s="11">
        <v>8.5506585500300005</v>
      </c>
      <c r="L34" s="12" t="s">
        <v>36</v>
      </c>
      <c r="M34">
        <f t="shared" si="1"/>
        <v>1.1369331755900001</v>
      </c>
      <c r="N34">
        <f t="shared" si="5"/>
        <v>8.5506585500299999E-3</v>
      </c>
      <c r="O34">
        <f t="shared" si="6"/>
        <v>1.3640594591617702E-3</v>
      </c>
      <c r="P34">
        <f t="shared" si="7"/>
        <v>18</v>
      </c>
      <c r="Q34" s="12" t="s">
        <v>36</v>
      </c>
      <c r="T34" s="1"/>
      <c r="U34" s="11">
        <v>24</v>
      </c>
      <c r="V34" s="11">
        <v>47</v>
      </c>
      <c r="W34" s="11">
        <v>23.5</v>
      </c>
      <c r="X34" s="11">
        <v>2.35E-2</v>
      </c>
      <c r="Y34" s="11">
        <v>1095.75842285</v>
      </c>
      <c r="Z34" s="11">
        <v>1151.20349121</v>
      </c>
      <c r="AA34" s="11">
        <v>1116.6972448500001</v>
      </c>
      <c r="AB34" s="11">
        <v>9.2770762845199997</v>
      </c>
      <c r="AC34" s="12" t="s">
        <v>36</v>
      </c>
      <c r="AD34">
        <f t="shared" si="8"/>
        <v>1.1166972448500001</v>
      </c>
      <c r="AE34">
        <f t="shared" si="9"/>
        <v>9.27707628452E-3</v>
      </c>
      <c r="AF34">
        <f t="shared" si="10"/>
        <v>2.7879798558085202E-4</v>
      </c>
      <c r="AG34">
        <f t="shared" si="11"/>
        <v>18</v>
      </c>
      <c r="AH34" s="12" t="s">
        <v>36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50</v>
      </c>
      <c r="F35" s="11">
        <v>25</v>
      </c>
      <c r="G35" s="11">
        <v>2.5000000000000001E-2</v>
      </c>
      <c r="H35" s="11">
        <v>1106.3688964800001</v>
      </c>
      <c r="I35" s="11">
        <v>1144.1141357399999</v>
      </c>
      <c r="J35" s="11">
        <v>1120.92280762</v>
      </c>
      <c r="K35" s="11">
        <v>9.3149064960000008</v>
      </c>
      <c r="L35" s="12" t="s">
        <v>36</v>
      </c>
      <c r="M35">
        <f t="shared" si="1"/>
        <v>1.12092280762</v>
      </c>
      <c r="N35">
        <f t="shared" si="5"/>
        <v>9.314906496000001E-3</v>
      </c>
      <c r="O35">
        <f t="shared" si="6"/>
        <v>4.3776387870352474E-4</v>
      </c>
      <c r="P35">
        <f t="shared" si="7"/>
        <v>20</v>
      </c>
      <c r="Q35" s="12" t="s">
        <v>36</v>
      </c>
      <c r="T35" s="1"/>
      <c r="U35" s="11">
        <v>25</v>
      </c>
      <c r="V35" s="11">
        <v>50</v>
      </c>
      <c r="W35" s="11">
        <v>25</v>
      </c>
      <c r="X35" s="11">
        <v>2.5000000000000001E-2</v>
      </c>
      <c r="Y35" s="11">
        <v>1087.7172851600001</v>
      </c>
      <c r="Z35" s="11">
        <v>1133.47473145</v>
      </c>
      <c r="AA35" s="11">
        <v>1113.3186328100001</v>
      </c>
      <c r="AB35" s="11">
        <v>10.3154565435</v>
      </c>
      <c r="AC35" s="12" t="s">
        <v>36</v>
      </c>
      <c r="AD35">
        <f t="shared" si="8"/>
        <v>1.11331863281</v>
      </c>
      <c r="AE35">
        <f t="shared" si="9"/>
        <v>1.0315456543500001E-2</v>
      </c>
      <c r="AF35">
        <f t="shared" si="10"/>
        <v>1.7738597992760576E-4</v>
      </c>
      <c r="AG35">
        <f t="shared" si="11"/>
        <v>20</v>
      </c>
      <c r="AH35" s="12" t="s">
        <v>36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47</v>
      </c>
      <c r="F36" s="11">
        <v>23.5</v>
      </c>
      <c r="G36" s="11">
        <v>2.35E-2</v>
      </c>
      <c r="H36" s="11">
        <v>1079.9266357399999</v>
      </c>
      <c r="I36" s="11">
        <v>1124.3841552700001</v>
      </c>
      <c r="J36" s="11">
        <v>1100.2739102</v>
      </c>
      <c r="K36" s="11">
        <v>9.7895369489899995</v>
      </c>
      <c r="L36" s="12" t="s">
        <v>36</v>
      </c>
      <c r="M36">
        <f t="shared" si="1"/>
        <v>1.1002739102000001</v>
      </c>
      <c r="N36">
        <f t="shared" si="5"/>
        <v>9.7895369489899992E-3</v>
      </c>
      <c r="O36">
        <f t="shared" si="6"/>
        <v>7.5026797664042668E-8</v>
      </c>
      <c r="P36">
        <f t="shared" si="7"/>
        <v>22</v>
      </c>
      <c r="Q36" s="12" t="s">
        <v>36</v>
      </c>
      <c r="U36" s="11">
        <v>26</v>
      </c>
      <c r="V36" s="11">
        <v>47</v>
      </c>
      <c r="W36" s="11">
        <v>23.5</v>
      </c>
      <c r="X36" s="11">
        <v>2.35E-2</v>
      </c>
      <c r="Y36" s="11">
        <v>1078.1938476600001</v>
      </c>
      <c r="Z36" s="11">
        <v>1137.2625732399999</v>
      </c>
      <c r="AA36" s="11">
        <v>1100.9006581399999</v>
      </c>
      <c r="AB36" s="11">
        <v>10.792365735500001</v>
      </c>
      <c r="AC36" s="12" t="s">
        <v>36</v>
      </c>
      <c r="AD36">
        <f t="shared" si="8"/>
        <v>1.1009006581399998</v>
      </c>
      <c r="AE36">
        <f t="shared" si="9"/>
        <v>1.0792365735500001E-2</v>
      </c>
      <c r="AF36">
        <f t="shared" si="10"/>
        <v>8.1118508514777799E-7</v>
      </c>
      <c r="AG36">
        <f t="shared" si="11"/>
        <v>22</v>
      </c>
      <c r="AH36" s="12" t="s">
        <v>36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50</v>
      </c>
      <c r="F37" s="11">
        <v>25</v>
      </c>
      <c r="G37" s="11">
        <v>2.5000000000000001E-2</v>
      </c>
      <c r="H37" s="11">
        <v>1080.8322753899999</v>
      </c>
      <c r="I37" s="11">
        <v>1127.6657714800001</v>
      </c>
      <c r="J37" s="11">
        <v>1108.70078857</v>
      </c>
      <c r="K37" s="11">
        <v>11.1106891253</v>
      </c>
      <c r="L37" s="12" t="s">
        <v>36</v>
      </c>
      <c r="M37">
        <f t="shared" si="1"/>
        <v>1.10870078857</v>
      </c>
      <c r="N37">
        <f t="shared" si="5"/>
        <v>1.1110689125300001E-2</v>
      </c>
      <c r="O37">
        <f t="shared" si="6"/>
        <v>7.5703721739840829E-5</v>
      </c>
      <c r="P37">
        <f t="shared" si="7"/>
        <v>24</v>
      </c>
      <c r="Q37" s="12" t="s">
        <v>36</v>
      </c>
      <c r="U37" s="11">
        <v>27</v>
      </c>
      <c r="V37" s="11">
        <v>50</v>
      </c>
      <c r="W37" s="11">
        <v>25</v>
      </c>
      <c r="X37" s="11">
        <v>2.5000000000000001E-2</v>
      </c>
      <c r="Y37" s="11">
        <v>1074.1805419899999</v>
      </c>
      <c r="Z37" s="11">
        <v>1115.00744629</v>
      </c>
      <c r="AA37" s="11">
        <v>1092.1848583999999</v>
      </c>
      <c r="AB37" s="11">
        <v>9.0811958385199993</v>
      </c>
      <c r="AC37" s="12" t="s">
        <v>36</v>
      </c>
      <c r="AD37">
        <f t="shared" si="8"/>
        <v>1.0921848584</v>
      </c>
      <c r="AE37">
        <f t="shared" si="9"/>
        <v>9.0811958385200002E-3</v>
      </c>
      <c r="AF37">
        <f t="shared" si="10"/>
        <v>6.107643822805173E-5</v>
      </c>
      <c r="AG37">
        <f t="shared" si="11"/>
        <v>24</v>
      </c>
      <c r="AH37" s="12" t="s">
        <v>36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50</v>
      </c>
      <c r="F38" s="11">
        <v>25</v>
      </c>
      <c r="G38" s="11">
        <v>2.5000000000000001E-2</v>
      </c>
      <c r="H38" s="11">
        <v>1059.5968017600001</v>
      </c>
      <c r="I38" s="11">
        <v>1130.99157715</v>
      </c>
      <c r="J38" s="11">
        <v>1097.2436572300001</v>
      </c>
      <c r="K38" s="11">
        <v>14.7530159955</v>
      </c>
      <c r="L38" s="12" t="s">
        <v>36</v>
      </c>
      <c r="M38">
        <f t="shared" si="1"/>
        <v>1.0972436572300002</v>
      </c>
      <c r="N38">
        <f t="shared" si="5"/>
        <v>1.47530159955E-2</v>
      </c>
      <c r="O38">
        <f t="shared" si="6"/>
        <v>7.5974254657308317E-6</v>
      </c>
      <c r="P38">
        <f t="shared" si="7"/>
        <v>26</v>
      </c>
      <c r="Q38" s="12" t="s">
        <v>36</v>
      </c>
      <c r="U38" s="11">
        <v>28</v>
      </c>
      <c r="V38" s="11">
        <v>50</v>
      </c>
      <c r="W38" s="11">
        <v>25</v>
      </c>
      <c r="X38" s="11">
        <v>2.5000000000000001E-2</v>
      </c>
      <c r="Y38" s="11">
        <v>1049.7310791</v>
      </c>
      <c r="Z38" s="11">
        <v>1113.7253418</v>
      </c>
      <c r="AA38" s="11">
        <v>1086.81962402</v>
      </c>
      <c r="AB38" s="11">
        <v>14.6592189299</v>
      </c>
      <c r="AC38" s="12" t="s">
        <v>36</v>
      </c>
      <c r="AD38">
        <f t="shared" si="8"/>
        <v>1.0868196240200001</v>
      </c>
      <c r="AE38">
        <f t="shared" si="9"/>
        <v>1.4659218929900001E-2</v>
      </c>
      <c r="AF38">
        <f t="shared" si="10"/>
        <v>1.7372231097416074E-4</v>
      </c>
      <c r="AG38">
        <f t="shared" si="11"/>
        <v>26</v>
      </c>
      <c r="AH38" s="12" t="s">
        <v>36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50</v>
      </c>
      <c r="F39" s="11">
        <v>25</v>
      </c>
      <c r="G39" s="11">
        <v>2.5000000000000001E-2</v>
      </c>
      <c r="H39" s="11">
        <v>1005.6442871100001</v>
      </c>
      <c r="I39" s="11">
        <v>1058.7570800799999</v>
      </c>
      <c r="J39" s="11">
        <v>1029.3702661100001</v>
      </c>
      <c r="K39" s="11">
        <v>12.600697607400001</v>
      </c>
      <c r="L39" s="12" t="s">
        <v>36</v>
      </c>
      <c r="M39">
        <f t="shared" si="1"/>
        <v>1.0293702661100002</v>
      </c>
      <c r="N39">
        <f t="shared" si="5"/>
        <v>1.2600697607400001E-2</v>
      </c>
      <c r="O39">
        <f t="shared" si="6"/>
        <v>4.988559309372205E-3</v>
      </c>
      <c r="P39">
        <f t="shared" si="7"/>
        <v>28</v>
      </c>
      <c r="Q39" s="12" t="s">
        <v>36</v>
      </c>
      <c r="U39" s="11">
        <v>29</v>
      </c>
      <c r="V39" s="11">
        <v>50</v>
      </c>
      <c r="W39" s="11">
        <v>25</v>
      </c>
      <c r="X39" s="11">
        <v>2.5000000000000001E-2</v>
      </c>
      <c r="Y39" s="11">
        <v>995.09667968799999</v>
      </c>
      <c r="Z39" s="11">
        <v>1061.6978759799999</v>
      </c>
      <c r="AA39" s="11">
        <v>1028.98211182</v>
      </c>
      <c r="AB39" s="11">
        <v>13.6390579099</v>
      </c>
      <c r="AC39" s="12" t="s">
        <v>36</v>
      </c>
      <c r="AD39">
        <f t="shared" si="8"/>
        <v>1.02898211182</v>
      </c>
      <c r="AE39">
        <f t="shared" si="9"/>
        <v>1.36390579099E-2</v>
      </c>
      <c r="AF39">
        <f t="shared" si="10"/>
        <v>5.0435404415469978E-3</v>
      </c>
      <c r="AG39">
        <f t="shared" si="11"/>
        <v>28</v>
      </c>
      <c r="AH39" s="12" t="s">
        <v>36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24</v>
      </c>
    </row>
    <row r="58" spans="3:63" x14ac:dyDescent="0.25">
      <c r="C58" s="3" t="s">
        <v>16</v>
      </c>
      <c r="D58" s="3"/>
      <c r="E58" s="3"/>
      <c r="O58" t="s">
        <v>25</v>
      </c>
      <c r="T58" s="3" t="s">
        <v>18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15</v>
      </c>
      <c r="K59" t="s">
        <v>6</v>
      </c>
      <c r="O59" t="s">
        <v>20</v>
      </c>
      <c r="P59" t="s">
        <v>26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15</v>
      </c>
      <c r="AB59" t="s">
        <v>6</v>
      </c>
      <c r="AF59" t="s">
        <v>21</v>
      </c>
      <c r="AG59" t="s">
        <v>26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>
        <v>1</v>
      </c>
      <c r="E60" s="11">
        <v>448</v>
      </c>
      <c r="F60" s="11">
        <v>224</v>
      </c>
      <c r="G60" s="11">
        <v>0.224</v>
      </c>
      <c r="H60" s="11">
        <v>12.554820060699999</v>
      </c>
      <c r="I60" s="11">
        <v>316.36032104499998</v>
      </c>
      <c r="J60" s="11">
        <v>85.626044850300005</v>
      </c>
      <c r="K60" s="13">
        <v>47.216539950700003</v>
      </c>
      <c r="O60">
        <f t="shared" ref="O60:O88" si="12">J60/P$60</f>
        <v>1.188073859430653</v>
      </c>
      <c r="P60">
        <f>K$60/(SQRT(2-(PI()/2)))</f>
        <v>72.071314565690045</v>
      </c>
      <c r="T60" s="1"/>
      <c r="U60" s="11">
        <v>1</v>
      </c>
      <c r="V60" s="11">
        <v>448</v>
      </c>
      <c r="W60" s="11">
        <v>224</v>
      </c>
      <c r="X60" s="11">
        <v>0.224</v>
      </c>
      <c r="Y60" s="11">
        <v>9.7091875076300003</v>
      </c>
      <c r="Z60" s="11">
        <v>242.59567260700001</v>
      </c>
      <c r="AA60" s="11">
        <v>72.923477656100005</v>
      </c>
      <c r="AB60" s="11">
        <v>35.301806034499997</v>
      </c>
      <c r="AF60">
        <f>AA60/AG$60</f>
        <v>1.3533251795716497</v>
      </c>
      <c r="AG60">
        <f>AB$60/(SQRT(2-(PI()/2)))</f>
        <v>53.884667747910761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>
        <v>2</v>
      </c>
      <c r="E61" s="11">
        <v>51</v>
      </c>
      <c r="F61" s="11">
        <v>25.5</v>
      </c>
      <c r="G61" s="11">
        <v>2.5499999999999998E-2</v>
      </c>
      <c r="H61" s="11">
        <v>13594.5664062</v>
      </c>
      <c r="I61" s="11">
        <v>15851.1386719</v>
      </c>
      <c r="J61" s="11">
        <v>14695.1245979</v>
      </c>
      <c r="K61" s="13">
        <v>525.458493438</v>
      </c>
      <c r="O61">
        <f t="shared" si="12"/>
        <v>203.89699683507226</v>
      </c>
      <c r="T61" s="1"/>
      <c r="U61" s="11">
        <v>2</v>
      </c>
      <c r="V61" s="11">
        <v>51</v>
      </c>
      <c r="W61" s="11">
        <v>25.5</v>
      </c>
      <c r="X61" s="11">
        <v>2.5499999999999998E-2</v>
      </c>
      <c r="Y61" s="11">
        <v>13040.5722656</v>
      </c>
      <c r="Z61" s="11">
        <v>15433.859375</v>
      </c>
      <c r="AA61" s="11">
        <v>14342.5308862</v>
      </c>
      <c r="AB61" s="11">
        <v>569.780122635</v>
      </c>
      <c r="AF61">
        <f t="shared" ref="AF61:AF88" si="14">AA61/AG$60</f>
        <v>266.17090696928523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>
        <v>3</v>
      </c>
      <c r="E62" s="11">
        <v>51</v>
      </c>
      <c r="F62" s="11">
        <v>25.5</v>
      </c>
      <c r="G62" s="11">
        <v>2.5499999999999998E-2</v>
      </c>
      <c r="H62" s="11">
        <v>13241.6591797</v>
      </c>
      <c r="I62" s="11">
        <v>16013.9130859</v>
      </c>
      <c r="J62" s="11">
        <v>14742.6800322</v>
      </c>
      <c r="K62" s="13">
        <v>579.17849763300001</v>
      </c>
      <c r="O62">
        <f t="shared" si="12"/>
        <v>204.55683542115293</v>
      </c>
      <c r="T62" s="1"/>
      <c r="U62" s="11">
        <v>3</v>
      </c>
      <c r="V62" s="11">
        <v>51</v>
      </c>
      <c r="W62" s="11">
        <v>25.5</v>
      </c>
      <c r="X62" s="11">
        <v>2.5499999999999998E-2</v>
      </c>
      <c r="Y62" s="11">
        <v>12892.265625</v>
      </c>
      <c r="Z62" s="11">
        <v>15595.0820312</v>
      </c>
      <c r="AA62" s="11">
        <v>14237.729205</v>
      </c>
      <c r="AB62" s="11">
        <v>610.03907423400005</v>
      </c>
      <c r="AF62">
        <f t="shared" si="14"/>
        <v>264.22598115680188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>
        <v>4</v>
      </c>
      <c r="E63" s="11">
        <v>50</v>
      </c>
      <c r="F63" s="11">
        <v>25</v>
      </c>
      <c r="G63" s="11">
        <v>2.5000000000000001E-2</v>
      </c>
      <c r="H63" s="11">
        <v>13345.4179688</v>
      </c>
      <c r="I63" s="11">
        <v>16027.0527344</v>
      </c>
      <c r="J63" s="11">
        <v>14699.906933599999</v>
      </c>
      <c r="K63" s="13">
        <v>526.12753349100001</v>
      </c>
      <c r="O63">
        <f t="shared" si="12"/>
        <v>203.96335244033378</v>
      </c>
      <c r="T63" s="1"/>
      <c r="U63" s="11">
        <v>4</v>
      </c>
      <c r="V63" s="11">
        <v>50</v>
      </c>
      <c r="W63" s="11">
        <v>25</v>
      </c>
      <c r="X63" s="11">
        <v>2.5000000000000001E-2</v>
      </c>
      <c r="Y63" s="11">
        <v>13151.1269531</v>
      </c>
      <c r="Z63" s="11">
        <v>15329.2441406</v>
      </c>
      <c r="AA63" s="11">
        <v>14182.84375</v>
      </c>
      <c r="AB63" s="11">
        <v>532.44969615399998</v>
      </c>
      <c r="AF63">
        <f t="shared" si="14"/>
        <v>263.20740839215631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>
        <v>5</v>
      </c>
      <c r="E64" s="11">
        <v>49</v>
      </c>
      <c r="F64" s="11">
        <v>24.5</v>
      </c>
      <c r="G64" s="11">
        <v>2.4500000000000001E-2</v>
      </c>
      <c r="H64" s="11">
        <v>13255.2246094</v>
      </c>
      <c r="I64" s="11">
        <v>15796.4628906</v>
      </c>
      <c r="J64" s="11">
        <v>14503.155213599999</v>
      </c>
      <c r="K64" s="13">
        <v>541.02004457999999</v>
      </c>
      <c r="O64">
        <f t="shared" si="12"/>
        <v>201.23339363237184</v>
      </c>
      <c r="T64" s="1"/>
      <c r="U64" s="11">
        <v>5</v>
      </c>
      <c r="V64" s="11">
        <v>49</v>
      </c>
      <c r="W64" s="11">
        <v>24.5</v>
      </c>
      <c r="X64" s="11">
        <v>2.4500000000000001E-2</v>
      </c>
      <c r="Y64" s="11">
        <v>12706.6367188</v>
      </c>
      <c r="Z64" s="11">
        <v>15135</v>
      </c>
      <c r="AA64" s="11">
        <v>14046.212412299999</v>
      </c>
      <c r="AB64" s="11">
        <v>556.62363065700004</v>
      </c>
      <c r="AF64">
        <f t="shared" si="14"/>
        <v>260.67178289031216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>
        <v>6</v>
      </c>
      <c r="E65" s="11">
        <v>50</v>
      </c>
      <c r="F65" s="11">
        <v>25</v>
      </c>
      <c r="G65" s="11">
        <v>2.5000000000000001E-2</v>
      </c>
      <c r="H65" s="11">
        <v>13484.984375</v>
      </c>
      <c r="I65" s="11">
        <v>15534.4833984</v>
      </c>
      <c r="J65" s="11">
        <v>14430.587089799999</v>
      </c>
      <c r="K65" s="13">
        <v>478.73596112000001</v>
      </c>
      <c r="O65">
        <f t="shared" si="12"/>
        <v>200.22650033179445</v>
      </c>
      <c r="T65" s="1"/>
      <c r="U65" s="11">
        <v>6</v>
      </c>
      <c r="V65" s="11">
        <v>50</v>
      </c>
      <c r="W65" s="11">
        <v>25</v>
      </c>
      <c r="X65" s="11">
        <v>2.5000000000000001E-2</v>
      </c>
      <c r="Y65" s="11">
        <v>13041.90625</v>
      </c>
      <c r="Z65" s="11">
        <v>15419.1289062</v>
      </c>
      <c r="AA65" s="11">
        <v>14230.628769499999</v>
      </c>
      <c r="AB65" s="11">
        <v>541.51405569999997</v>
      </c>
      <c r="AF65">
        <f t="shared" si="14"/>
        <v>264.09421017635867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>
        <v>7</v>
      </c>
      <c r="E66" s="11">
        <v>49</v>
      </c>
      <c r="F66" s="11">
        <v>24.5</v>
      </c>
      <c r="G66" s="11">
        <v>2.4500000000000001E-2</v>
      </c>
      <c r="H66" s="11">
        <v>13364.7080078</v>
      </c>
      <c r="I66" s="11">
        <v>15388.4921875</v>
      </c>
      <c r="J66" s="11">
        <v>14354.2941446</v>
      </c>
      <c r="K66" s="13">
        <v>467.69286527499997</v>
      </c>
      <c r="O66">
        <f t="shared" si="12"/>
        <v>199.16792459108888</v>
      </c>
      <c r="T66" s="1"/>
      <c r="U66" s="11">
        <v>7</v>
      </c>
      <c r="V66" s="11">
        <v>49</v>
      </c>
      <c r="W66" s="11">
        <v>24.5</v>
      </c>
      <c r="X66" s="11">
        <v>2.4500000000000001E-2</v>
      </c>
      <c r="Y66" s="11">
        <v>13190.6865234</v>
      </c>
      <c r="Z66" s="11">
        <v>15121.2490234</v>
      </c>
      <c r="AA66" s="11">
        <v>14195.8721102</v>
      </c>
      <c r="AB66" s="11">
        <v>481.62290107299998</v>
      </c>
      <c r="AF66">
        <f t="shared" si="14"/>
        <v>263.44919071622945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>
        <v>8</v>
      </c>
      <c r="E67" s="11">
        <v>52</v>
      </c>
      <c r="F67" s="11">
        <v>26</v>
      </c>
      <c r="G67" s="11">
        <v>2.5999999999999999E-2</v>
      </c>
      <c r="H67" s="11">
        <v>13508.7089844</v>
      </c>
      <c r="I67" s="11">
        <v>15426.1357422</v>
      </c>
      <c r="J67" s="11">
        <v>14447.4150954</v>
      </c>
      <c r="K67" s="13">
        <v>442.01246225300002</v>
      </c>
      <c r="O67">
        <f t="shared" si="12"/>
        <v>200.45999136357884</v>
      </c>
      <c r="T67" s="1"/>
      <c r="U67" s="11">
        <v>8</v>
      </c>
      <c r="V67" s="11">
        <v>52</v>
      </c>
      <c r="W67" s="11">
        <v>26</v>
      </c>
      <c r="X67" s="11">
        <v>2.5999999999999999E-2</v>
      </c>
      <c r="Y67" s="11">
        <v>13186.6386719</v>
      </c>
      <c r="Z67" s="11">
        <v>15244.5839844</v>
      </c>
      <c r="AA67" s="11">
        <v>14163.4393404</v>
      </c>
      <c r="AB67" s="11">
        <v>476.26906693299998</v>
      </c>
      <c r="AF67">
        <f t="shared" si="14"/>
        <v>262.84729835694588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>
        <v>9</v>
      </c>
      <c r="E68" s="11">
        <v>51</v>
      </c>
      <c r="F68" s="11">
        <v>25.5</v>
      </c>
      <c r="G68" s="11">
        <v>2.5499999999999998E-2</v>
      </c>
      <c r="H68" s="11">
        <v>13694.7011719</v>
      </c>
      <c r="I68" s="11">
        <v>15497.6621094</v>
      </c>
      <c r="J68" s="11">
        <v>14632.456341900001</v>
      </c>
      <c r="K68" s="13">
        <v>424.66646986500001</v>
      </c>
      <c r="O68" s="6">
        <f t="shared" si="12"/>
        <v>203.02746564395071</v>
      </c>
      <c r="T68" s="1"/>
      <c r="U68" s="11">
        <v>9</v>
      </c>
      <c r="V68" s="11">
        <v>51</v>
      </c>
      <c r="W68" s="11">
        <v>25.5</v>
      </c>
      <c r="X68" s="11">
        <v>2.5499999999999998E-2</v>
      </c>
      <c r="Y68" s="11">
        <v>13368.171875</v>
      </c>
      <c r="Z68" s="11">
        <v>15333.0527344</v>
      </c>
      <c r="AA68" s="11">
        <v>14431.005418999999</v>
      </c>
      <c r="AB68" s="11">
        <v>469.74571640099998</v>
      </c>
      <c r="AF68" s="6">
        <f t="shared" si="14"/>
        <v>267.81283103595871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>
        <v>10</v>
      </c>
      <c r="E69" s="11">
        <v>50</v>
      </c>
      <c r="F69" s="11">
        <v>25</v>
      </c>
      <c r="G69" s="11">
        <v>2.5000000000000001E-2</v>
      </c>
      <c r="H69" s="11">
        <v>13284.890625</v>
      </c>
      <c r="I69" s="11">
        <v>15659.7382812</v>
      </c>
      <c r="J69" s="11">
        <v>14471.1411914</v>
      </c>
      <c r="K69" s="13">
        <v>504.82213165899998</v>
      </c>
      <c r="O69" s="6">
        <f t="shared" si="12"/>
        <v>200.78919440563484</v>
      </c>
      <c r="T69" s="1"/>
      <c r="U69" s="11">
        <v>10</v>
      </c>
      <c r="V69" s="11">
        <v>50</v>
      </c>
      <c r="W69" s="11">
        <v>25</v>
      </c>
      <c r="X69" s="11">
        <v>2.5000000000000001E-2</v>
      </c>
      <c r="Y69" s="11">
        <v>13147.9160156</v>
      </c>
      <c r="Z69" s="11">
        <v>15549.9355469</v>
      </c>
      <c r="AA69" s="11">
        <v>14341.3543945</v>
      </c>
      <c r="AB69" s="11">
        <v>505.91258111899998</v>
      </c>
      <c r="AF69" s="6">
        <f t="shared" si="14"/>
        <v>266.14907345431391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>
        <v>11</v>
      </c>
      <c r="E70" s="11">
        <v>50</v>
      </c>
      <c r="F70" s="11">
        <v>25</v>
      </c>
      <c r="G70" s="11">
        <v>2.5000000000000001E-2</v>
      </c>
      <c r="H70" s="11">
        <v>13509.4746094</v>
      </c>
      <c r="I70" s="11">
        <v>15397.5947266</v>
      </c>
      <c r="J70" s="11">
        <v>14596.611523400001</v>
      </c>
      <c r="K70" s="13">
        <v>486.39894997800002</v>
      </c>
      <c r="O70" s="6">
        <f t="shared" si="12"/>
        <v>202.53011355989335</v>
      </c>
      <c r="T70" s="1"/>
      <c r="U70" s="11">
        <v>11</v>
      </c>
      <c r="V70" s="11">
        <v>50</v>
      </c>
      <c r="W70" s="11">
        <v>25</v>
      </c>
      <c r="X70" s="11">
        <v>2.5000000000000001E-2</v>
      </c>
      <c r="Y70" s="11">
        <v>13505.5898438</v>
      </c>
      <c r="Z70" s="11">
        <v>15437.9736328</v>
      </c>
      <c r="AA70" s="11">
        <v>14525.023418000001</v>
      </c>
      <c r="AB70" s="11">
        <v>453.19070240999997</v>
      </c>
      <c r="AF70" s="6">
        <f t="shared" si="14"/>
        <v>269.55763160594364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>
        <v>12</v>
      </c>
      <c r="E71" s="11">
        <v>50</v>
      </c>
      <c r="F71" s="11">
        <v>25</v>
      </c>
      <c r="G71" s="11">
        <v>2.5000000000000001E-2</v>
      </c>
      <c r="H71" s="11">
        <v>13669.7871094</v>
      </c>
      <c r="I71" s="11">
        <v>15599.8925781</v>
      </c>
      <c r="J71" s="11">
        <v>14725.8677539</v>
      </c>
      <c r="K71" s="13">
        <v>502.65918113399999</v>
      </c>
      <c r="O71" s="6">
        <f t="shared" si="12"/>
        <v>204.32356260794961</v>
      </c>
      <c r="T71" s="1"/>
      <c r="U71" s="11">
        <v>12</v>
      </c>
      <c r="V71" s="11">
        <v>50</v>
      </c>
      <c r="W71" s="11">
        <v>25</v>
      </c>
      <c r="X71" s="11">
        <v>2.5000000000000001E-2</v>
      </c>
      <c r="Y71" s="11">
        <v>13217.9130859</v>
      </c>
      <c r="Z71" s="11">
        <v>15220.8730469</v>
      </c>
      <c r="AA71" s="11">
        <v>14267.056601599999</v>
      </c>
      <c r="AB71" s="11">
        <v>516.16655491400002</v>
      </c>
      <c r="AF71" s="6">
        <f t="shared" si="14"/>
        <v>264.77024351983999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>
        <v>13</v>
      </c>
      <c r="E72" s="11">
        <v>50</v>
      </c>
      <c r="F72" s="11">
        <v>25</v>
      </c>
      <c r="G72" s="11">
        <v>2.5000000000000001E-2</v>
      </c>
      <c r="H72" s="11">
        <v>13888.109375</v>
      </c>
      <c r="I72" s="11">
        <v>15858.7636719</v>
      </c>
      <c r="J72" s="11">
        <v>14888.090761699999</v>
      </c>
      <c r="K72" s="13">
        <v>507.06600056299999</v>
      </c>
      <c r="O72" s="6">
        <f t="shared" si="12"/>
        <v>206.57443049869883</v>
      </c>
      <c r="T72" s="1"/>
      <c r="U72" s="11">
        <v>13</v>
      </c>
      <c r="V72" s="11">
        <v>50</v>
      </c>
      <c r="W72" s="11">
        <v>25</v>
      </c>
      <c r="X72" s="11">
        <v>2.5000000000000001E-2</v>
      </c>
      <c r="Y72" s="11">
        <v>13407.9707031</v>
      </c>
      <c r="Z72" s="11">
        <v>15314.7832031</v>
      </c>
      <c r="AA72" s="11">
        <v>14426.433476599999</v>
      </c>
      <c r="AB72" s="11">
        <v>554.20636195099996</v>
      </c>
      <c r="AF72" s="6">
        <f t="shared" si="14"/>
        <v>267.72798422162208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>
        <v>14</v>
      </c>
      <c r="E73" s="11">
        <v>52</v>
      </c>
      <c r="F73" s="11">
        <v>26</v>
      </c>
      <c r="G73" s="11">
        <v>2.5999999999999999E-2</v>
      </c>
      <c r="H73" s="11">
        <v>13697.2539062</v>
      </c>
      <c r="I73" s="11">
        <v>15628.4140625</v>
      </c>
      <c r="J73" s="11">
        <v>14734.784686700001</v>
      </c>
      <c r="K73" s="13">
        <v>494.63160414399999</v>
      </c>
      <c r="O73" s="6">
        <f t="shared" si="12"/>
        <v>204.44728635093577</v>
      </c>
      <c r="T73" s="1"/>
      <c r="U73" s="11">
        <v>14</v>
      </c>
      <c r="V73" s="11">
        <v>52</v>
      </c>
      <c r="W73" s="11">
        <v>26</v>
      </c>
      <c r="X73" s="11">
        <v>2.5999999999999999E-2</v>
      </c>
      <c r="Y73" s="11">
        <v>12969.5625</v>
      </c>
      <c r="Z73" s="11">
        <v>15114.5302734</v>
      </c>
      <c r="AA73" s="11">
        <v>14089.1726638</v>
      </c>
      <c r="AB73" s="11">
        <v>525.14446646099998</v>
      </c>
      <c r="AF73" s="6">
        <f t="shared" si="14"/>
        <v>261.46904588358109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s="33" customFormat="1" x14ac:dyDescent="0.25">
      <c r="C74" s="32">
        <f t="shared" ref="C74" si="27">C25</f>
        <v>0</v>
      </c>
      <c r="D74" s="33">
        <v>15</v>
      </c>
      <c r="E74" s="33">
        <v>50</v>
      </c>
      <c r="F74" s="33">
        <v>25</v>
      </c>
      <c r="G74" s="33">
        <v>2.5000000000000001E-2</v>
      </c>
      <c r="H74" s="33">
        <v>13422.0996094</v>
      </c>
      <c r="I74" s="33">
        <v>15253.4667969</v>
      </c>
      <c r="J74" s="33">
        <v>14333.3425195</v>
      </c>
      <c r="K74" s="34">
        <v>469.07628247299999</v>
      </c>
      <c r="L74" s="34"/>
      <c r="O74" s="33">
        <f t="shared" si="12"/>
        <v>198.87721773738076</v>
      </c>
      <c r="P74" s="33">
        <f>AVERAGE(O73:O75)</f>
        <v>200.51603794685093</v>
      </c>
      <c r="T74" s="32"/>
      <c r="U74" s="33">
        <v>15</v>
      </c>
      <c r="V74" s="33">
        <v>50</v>
      </c>
      <c r="W74" s="33">
        <v>25</v>
      </c>
      <c r="X74" s="33">
        <v>2.5000000000000001E-2</v>
      </c>
      <c r="Y74" s="33">
        <v>13063.0439453</v>
      </c>
      <c r="Z74" s="33">
        <v>15010.4238281</v>
      </c>
      <c r="AA74" s="33">
        <v>14094.495664100001</v>
      </c>
      <c r="AB74" s="33">
        <v>500.26702427599997</v>
      </c>
      <c r="AF74" s="33">
        <f t="shared" si="14"/>
        <v>261.56783094661427</v>
      </c>
      <c r="AG74" s="33">
        <f>AVERAGE(AF73:AF75)</f>
        <v>262.22113567016487</v>
      </c>
      <c r="AK74" s="32"/>
      <c r="AY74" s="32"/>
    </row>
    <row r="75" spans="3:63" x14ac:dyDescent="0.25">
      <c r="C75" s="1">
        <f t="shared" ref="C75" si="28">C26</f>
        <v>2</v>
      </c>
      <c r="D75" s="11">
        <v>16</v>
      </c>
      <c r="E75" s="11">
        <v>50</v>
      </c>
      <c r="F75" s="11">
        <v>25</v>
      </c>
      <c r="G75" s="11">
        <v>2.5000000000000001E-2</v>
      </c>
      <c r="H75" s="11">
        <v>13316.7441406</v>
      </c>
      <c r="I75" s="11">
        <v>15044.34375</v>
      </c>
      <c r="J75" s="11">
        <v>14286.236132800001</v>
      </c>
      <c r="K75" s="13">
        <v>399.16433113800002</v>
      </c>
      <c r="O75" s="6">
        <f t="shared" si="12"/>
        <v>198.2236097522362</v>
      </c>
      <c r="T75" s="1"/>
      <c r="U75" s="11">
        <v>16</v>
      </c>
      <c r="V75" s="11">
        <v>50</v>
      </c>
      <c r="W75" s="11">
        <v>25</v>
      </c>
      <c r="X75" s="11">
        <v>2.5000000000000001E-2</v>
      </c>
      <c r="Y75" s="11">
        <v>13055.9648438</v>
      </c>
      <c r="Z75" s="11">
        <v>15062.8808594</v>
      </c>
      <c r="AA75" s="11">
        <v>14205.4279883</v>
      </c>
      <c r="AB75" s="11">
        <v>463.28696684599998</v>
      </c>
      <c r="AF75" s="6">
        <f t="shared" si="14"/>
        <v>263.62653018029937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>
        <v>17</v>
      </c>
      <c r="E76" s="11">
        <v>51</v>
      </c>
      <c r="F76" s="11">
        <v>25.5</v>
      </c>
      <c r="G76" s="11">
        <v>2.5499999999999998E-2</v>
      </c>
      <c r="H76" s="11">
        <v>13306.3203125</v>
      </c>
      <c r="I76" s="11">
        <v>15060.5546875</v>
      </c>
      <c r="J76" s="11">
        <v>14202.959501400001</v>
      </c>
      <c r="K76" s="13">
        <v>393.338790437</v>
      </c>
      <c r="O76" s="6">
        <f t="shared" si="12"/>
        <v>197.06813434705128</v>
      </c>
      <c r="T76" s="1"/>
      <c r="U76" s="11">
        <v>17</v>
      </c>
      <c r="V76" s="11">
        <v>51</v>
      </c>
      <c r="W76" s="11">
        <v>25.5</v>
      </c>
      <c r="X76" s="11">
        <v>2.5499999999999998E-2</v>
      </c>
      <c r="Y76" s="11">
        <v>12981.3886719</v>
      </c>
      <c r="Z76" s="11">
        <v>14621.3691406</v>
      </c>
      <c r="AA76" s="11">
        <v>13857.9367724</v>
      </c>
      <c r="AB76" s="11">
        <v>417.270518525</v>
      </c>
      <c r="AF76" s="6">
        <f t="shared" si="14"/>
        <v>257.17773443888973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>
        <v>18</v>
      </c>
      <c r="E77" s="11">
        <v>50</v>
      </c>
      <c r="F77" s="11">
        <v>25</v>
      </c>
      <c r="G77" s="11">
        <v>2.5000000000000001E-2</v>
      </c>
      <c r="H77" s="11">
        <v>12977.7871094</v>
      </c>
      <c r="I77" s="11">
        <v>14544.1347656</v>
      </c>
      <c r="J77" s="11">
        <v>13762.720097699999</v>
      </c>
      <c r="K77" s="13">
        <v>357.35485924800003</v>
      </c>
      <c r="O77" s="6">
        <f t="shared" si="12"/>
        <v>190.95974841912789</v>
      </c>
      <c r="T77" s="1"/>
      <c r="U77" s="11">
        <v>18</v>
      </c>
      <c r="V77" s="11">
        <v>50</v>
      </c>
      <c r="W77" s="11">
        <v>25</v>
      </c>
      <c r="X77" s="11">
        <v>2.5000000000000001E-2</v>
      </c>
      <c r="Y77" s="11">
        <v>12784.9082031</v>
      </c>
      <c r="Z77" s="11">
        <v>14486.7402344</v>
      </c>
      <c r="AA77" s="11">
        <v>13634.0441016</v>
      </c>
      <c r="AB77" s="11">
        <v>358.39242966699999</v>
      </c>
      <c r="AF77" s="6">
        <f t="shared" si="14"/>
        <v>253.02269961808616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>
        <v>19</v>
      </c>
      <c r="E78" s="11">
        <v>50</v>
      </c>
      <c r="F78" s="11">
        <v>25</v>
      </c>
      <c r="G78" s="11">
        <v>2.5000000000000001E-2</v>
      </c>
      <c r="H78" s="11">
        <v>12668.0429688</v>
      </c>
      <c r="I78" s="11">
        <v>14435.5625</v>
      </c>
      <c r="J78" s="11">
        <v>13491.622499999999</v>
      </c>
      <c r="K78" s="13">
        <v>388.30698668100001</v>
      </c>
      <c r="O78" s="6">
        <f t="shared" si="12"/>
        <v>187.19822971597029</v>
      </c>
      <c r="T78" s="1"/>
      <c r="U78" s="11">
        <v>19</v>
      </c>
      <c r="V78" s="11">
        <v>50</v>
      </c>
      <c r="W78" s="11">
        <v>25</v>
      </c>
      <c r="X78" s="11">
        <v>2.5000000000000001E-2</v>
      </c>
      <c r="Y78" s="11">
        <v>12627.2783203</v>
      </c>
      <c r="Z78" s="11">
        <v>14210.4931641</v>
      </c>
      <c r="AA78" s="11">
        <v>13428.027636700001</v>
      </c>
      <c r="AB78" s="11">
        <v>358.20207780300001</v>
      </c>
      <c r="AF78" s="6">
        <f t="shared" si="14"/>
        <v>249.19941419181595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>
        <v>20</v>
      </c>
      <c r="E79" s="11">
        <v>51</v>
      </c>
      <c r="F79" s="11">
        <v>25.5</v>
      </c>
      <c r="G79" s="11">
        <v>2.5499999999999998E-2</v>
      </c>
      <c r="H79" s="11">
        <v>12369.4453125</v>
      </c>
      <c r="I79" s="11">
        <v>14437.6601562</v>
      </c>
      <c r="J79" s="11">
        <v>13273.040690100001</v>
      </c>
      <c r="K79" s="13">
        <v>461.11307977299998</v>
      </c>
      <c r="O79" s="6">
        <f t="shared" si="12"/>
        <v>184.16537522709078</v>
      </c>
      <c r="T79" s="1"/>
      <c r="U79" s="11">
        <v>20</v>
      </c>
      <c r="V79" s="11">
        <v>51</v>
      </c>
      <c r="W79" s="11">
        <v>25.5</v>
      </c>
      <c r="X79" s="11">
        <v>2.5499999999999998E-2</v>
      </c>
      <c r="Y79" s="11">
        <v>12072.2460938</v>
      </c>
      <c r="Z79" s="11">
        <v>13857.0234375</v>
      </c>
      <c r="AA79" s="11">
        <v>12932.474781700001</v>
      </c>
      <c r="AB79" s="11">
        <v>413.638731415</v>
      </c>
      <c r="AF79" s="6">
        <f t="shared" si="14"/>
        <v>240.00286764691842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>
        <v>21</v>
      </c>
      <c r="E80" s="11">
        <v>50</v>
      </c>
      <c r="F80" s="11">
        <v>25</v>
      </c>
      <c r="G80" s="11">
        <v>2.5000000000000001E-2</v>
      </c>
      <c r="H80" s="11">
        <v>12057.5410156</v>
      </c>
      <c r="I80" s="11">
        <v>13773.5234375</v>
      </c>
      <c r="J80" s="11">
        <v>12709.9394336</v>
      </c>
      <c r="K80" s="13">
        <v>422.96421316499999</v>
      </c>
      <c r="O80" s="6">
        <f t="shared" si="12"/>
        <v>176.35226317421214</v>
      </c>
      <c r="T80" s="1"/>
      <c r="U80" s="11">
        <v>21</v>
      </c>
      <c r="V80" s="11">
        <v>50</v>
      </c>
      <c r="W80" s="11">
        <v>25</v>
      </c>
      <c r="X80" s="11">
        <v>2.5000000000000001E-2</v>
      </c>
      <c r="Y80" s="11">
        <v>11847.5039062</v>
      </c>
      <c r="Z80" s="11">
        <v>13654.9267578</v>
      </c>
      <c r="AA80" s="11">
        <v>12625.645722699999</v>
      </c>
      <c r="AB80" s="11">
        <v>409.129605846</v>
      </c>
      <c r="AF80" s="6">
        <f t="shared" si="14"/>
        <v>234.30868650367665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>
        <v>22</v>
      </c>
      <c r="E81" s="11">
        <v>47</v>
      </c>
      <c r="F81" s="11">
        <v>23.5</v>
      </c>
      <c r="G81" s="11">
        <v>2.35E-2</v>
      </c>
      <c r="H81" s="11">
        <v>11715.5253906</v>
      </c>
      <c r="I81" s="11">
        <v>13377.9902344</v>
      </c>
      <c r="J81" s="11">
        <v>12499.509183800001</v>
      </c>
      <c r="K81" s="13">
        <v>428.08299138299998</v>
      </c>
      <c r="O81" s="6">
        <f t="shared" si="12"/>
        <v>173.43251277048944</v>
      </c>
      <c r="T81" s="1"/>
      <c r="U81" s="11">
        <v>22</v>
      </c>
      <c r="V81" s="11">
        <v>47</v>
      </c>
      <c r="W81" s="11">
        <v>23.5</v>
      </c>
      <c r="X81" s="11">
        <v>2.35E-2</v>
      </c>
      <c r="Y81" s="11">
        <v>11547.4023438</v>
      </c>
      <c r="Z81" s="11">
        <v>13293.6464844</v>
      </c>
      <c r="AA81" s="11">
        <v>12428.287524900001</v>
      </c>
      <c r="AB81" s="11">
        <v>408.93563148700002</v>
      </c>
      <c r="AF81" s="6">
        <f t="shared" si="14"/>
        <v>230.64608253767835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>
        <v>23</v>
      </c>
      <c r="E82" s="11">
        <v>51</v>
      </c>
      <c r="F82" s="11">
        <v>25.5</v>
      </c>
      <c r="G82" s="11">
        <v>2.5499999999999998E-2</v>
      </c>
      <c r="H82" s="11">
        <v>11332.2460938</v>
      </c>
      <c r="I82" s="11">
        <v>12351.8925781</v>
      </c>
      <c r="J82" s="11">
        <v>11863.9019608</v>
      </c>
      <c r="K82" s="13">
        <v>294.10392809199999</v>
      </c>
      <c r="O82" s="6">
        <f t="shared" si="12"/>
        <v>164.61336985863551</v>
      </c>
      <c r="T82" s="1"/>
      <c r="U82" s="11">
        <v>23</v>
      </c>
      <c r="V82" s="11">
        <v>51</v>
      </c>
      <c r="W82" s="11">
        <v>25.5</v>
      </c>
      <c r="X82" s="11">
        <v>2.5499999999999998E-2</v>
      </c>
      <c r="Y82" s="11">
        <v>11241.3183594</v>
      </c>
      <c r="Z82" s="11">
        <v>12911.296875</v>
      </c>
      <c r="AA82" s="11">
        <v>12020.348269</v>
      </c>
      <c r="AB82" s="11">
        <v>425.58686733600001</v>
      </c>
      <c r="AF82" s="6">
        <f t="shared" si="14"/>
        <v>223.07548271866366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>
        <v>24</v>
      </c>
      <c r="E83" s="11">
        <v>47</v>
      </c>
      <c r="F83" s="11">
        <v>23.5</v>
      </c>
      <c r="G83" s="11">
        <v>2.35E-2</v>
      </c>
      <c r="H83" s="11">
        <v>10733.78125</v>
      </c>
      <c r="I83" s="11">
        <v>12176.5419922</v>
      </c>
      <c r="J83" s="11">
        <v>11443.940305</v>
      </c>
      <c r="K83" s="13">
        <v>365.27632176999998</v>
      </c>
      <c r="O83" s="6">
        <f t="shared" si="12"/>
        <v>158.7863406399965</v>
      </c>
      <c r="T83" s="1"/>
      <c r="U83" s="11">
        <v>24</v>
      </c>
      <c r="V83" s="11">
        <v>47</v>
      </c>
      <c r="W83" s="11">
        <v>23.5</v>
      </c>
      <c r="X83" s="11">
        <v>2.35E-2</v>
      </c>
      <c r="Y83" s="11">
        <v>10733.7460938</v>
      </c>
      <c r="Z83" s="11">
        <v>12501.609375</v>
      </c>
      <c r="AA83" s="11">
        <v>11527.318587899999</v>
      </c>
      <c r="AB83" s="11">
        <v>445.38505750899998</v>
      </c>
      <c r="AF83" s="6">
        <f t="shared" si="14"/>
        <v>213.92576162533621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>
        <v>25</v>
      </c>
      <c r="E84" s="11">
        <v>50</v>
      </c>
      <c r="F84" s="11">
        <v>25</v>
      </c>
      <c r="G84" s="11">
        <v>2.5000000000000001E-2</v>
      </c>
      <c r="H84" s="11">
        <v>10103.21875</v>
      </c>
      <c r="I84" s="11">
        <v>12093.1748047</v>
      </c>
      <c r="J84" s="11">
        <v>10902.3369141</v>
      </c>
      <c r="K84" s="13">
        <v>498.18846056400002</v>
      </c>
      <c r="O84" s="6">
        <f t="shared" si="12"/>
        <v>151.27151460742357</v>
      </c>
      <c r="T84" s="1"/>
      <c r="U84" s="11">
        <v>25</v>
      </c>
      <c r="V84" s="11">
        <v>50</v>
      </c>
      <c r="W84" s="11">
        <v>25</v>
      </c>
      <c r="X84" s="11">
        <v>2.5000000000000001E-2</v>
      </c>
      <c r="Y84" s="11">
        <v>10025.4492188</v>
      </c>
      <c r="Z84" s="11">
        <v>11832.46875</v>
      </c>
      <c r="AA84" s="11">
        <v>10840.632050800001</v>
      </c>
      <c r="AB84" s="11">
        <v>444.97451059700001</v>
      </c>
      <c r="AF84" s="6">
        <f t="shared" si="14"/>
        <v>201.1821266397308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>
        <v>26</v>
      </c>
      <c r="E85" s="11">
        <v>47</v>
      </c>
      <c r="F85" s="11">
        <v>23.5</v>
      </c>
      <c r="G85" s="11">
        <v>2.35E-2</v>
      </c>
      <c r="H85" s="11">
        <v>9470.4541015600007</v>
      </c>
      <c r="I85" s="11">
        <v>11559.875</v>
      </c>
      <c r="J85" s="11">
        <v>10460.1286777</v>
      </c>
      <c r="K85" s="13">
        <v>502.999803794</v>
      </c>
      <c r="O85" s="6">
        <f t="shared" si="12"/>
        <v>145.13581083866623</v>
      </c>
      <c r="T85" s="1"/>
      <c r="U85" s="11">
        <v>26</v>
      </c>
      <c r="V85" s="11">
        <v>47</v>
      </c>
      <c r="W85" s="11">
        <v>23.5</v>
      </c>
      <c r="X85" s="11">
        <v>2.35E-2</v>
      </c>
      <c r="Y85" s="11">
        <v>9511.8330078100007</v>
      </c>
      <c r="Z85" s="11">
        <v>11269.6523438</v>
      </c>
      <c r="AA85" s="11">
        <v>10355.1045753</v>
      </c>
      <c r="AB85" s="11">
        <v>384.20324003500002</v>
      </c>
      <c r="AF85" s="6">
        <f t="shared" si="14"/>
        <v>192.17163263851603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>
        <v>27</v>
      </c>
      <c r="E86" s="11">
        <v>50</v>
      </c>
      <c r="F86" s="11">
        <v>25</v>
      </c>
      <c r="G86" s="11">
        <v>2.5000000000000001E-2</v>
      </c>
      <c r="H86" s="11">
        <v>9249.1503906199996</v>
      </c>
      <c r="I86" s="11">
        <v>10863.2675781</v>
      </c>
      <c r="J86" s="11">
        <v>9976.2060742199992</v>
      </c>
      <c r="K86" s="13">
        <v>463.936593512</v>
      </c>
      <c r="O86" s="6">
        <f t="shared" si="12"/>
        <v>138.42131414332809</v>
      </c>
      <c r="T86" s="1"/>
      <c r="U86" s="11">
        <v>27</v>
      </c>
      <c r="V86" s="11">
        <v>50</v>
      </c>
      <c r="W86" s="11">
        <v>25</v>
      </c>
      <c r="X86" s="11">
        <v>2.5000000000000001E-2</v>
      </c>
      <c r="Y86" s="11">
        <v>8576.8691406199996</v>
      </c>
      <c r="Z86" s="11">
        <v>10492.828125</v>
      </c>
      <c r="AA86" s="11">
        <v>9558.3727734399999</v>
      </c>
      <c r="AB86" s="11">
        <v>453.86039884899998</v>
      </c>
      <c r="AF86" s="6">
        <f t="shared" si="14"/>
        <v>177.38576060554072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>
        <v>28</v>
      </c>
      <c r="E87" s="11">
        <v>50</v>
      </c>
      <c r="F87" s="11">
        <v>25</v>
      </c>
      <c r="G87" s="11">
        <v>2.5000000000000001E-2</v>
      </c>
      <c r="H87" s="11">
        <v>7947.16796875</v>
      </c>
      <c r="I87" s="11">
        <v>9633.2802734399993</v>
      </c>
      <c r="J87" s="11">
        <v>8891.6542089800005</v>
      </c>
      <c r="K87" s="13">
        <v>369.70500529200001</v>
      </c>
      <c r="O87">
        <f t="shared" si="12"/>
        <v>123.37299884929423</v>
      </c>
      <c r="T87" s="1"/>
      <c r="U87" s="11">
        <v>28</v>
      </c>
      <c r="V87" s="11">
        <v>50</v>
      </c>
      <c r="W87" s="11">
        <v>25</v>
      </c>
      <c r="X87" s="11">
        <v>2.5000000000000001E-2</v>
      </c>
      <c r="Y87" s="11">
        <v>6933.1674804699996</v>
      </c>
      <c r="Z87" s="11">
        <v>9505.4199218800004</v>
      </c>
      <c r="AA87" s="11">
        <v>8509.1734863300007</v>
      </c>
      <c r="AB87" s="11">
        <v>489.20803764999999</v>
      </c>
      <c r="AF87">
        <f t="shared" si="14"/>
        <v>157.91455792468761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>
        <v>29</v>
      </c>
      <c r="E88" s="11">
        <v>50</v>
      </c>
      <c r="F88" s="11">
        <v>25</v>
      </c>
      <c r="G88" s="11">
        <v>2.5000000000000001E-2</v>
      </c>
      <c r="H88" s="11">
        <v>5914.4140625</v>
      </c>
      <c r="I88" s="11">
        <v>7772.9140625</v>
      </c>
      <c r="J88" s="11">
        <v>6694.5837499999998</v>
      </c>
      <c r="K88" s="13">
        <v>460.59033887800001</v>
      </c>
      <c r="O88">
        <f t="shared" si="12"/>
        <v>92.888325824807339</v>
      </c>
      <c r="T88" s="1"/>
      <c r="U88" s="11">
        <v>29</v>
      </c>
      <c r="V88" s="11">
        <v>50</v>
      </c>
      <c r="W88" s="11">
        <v>25</v>
      </c>
      <c r="X88" s="11">
        <v>2.5000000000000001E-2</v>
      </c>
      <c r="Y88" s="11">
        <v>5349.7763671900002</v>
      </c>
      <c r="Z88" s="11">
        <v>7635.8608398400002</v>
      </c>
      <c r="AA88" s="11">
        <v>6472.89575195</v>
      </c>
      <c r="AB88" s="11">
        <v>491.16367695000002</v>
      </c>
      <c r="AF88">
        <f t="shared" si="14"/>
        <v>120.12500071879853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17</v>
      </c>
      <c r="D96" s="4"/>
      <c r="E96" s="4"/>
      <c r="T96" s="4" t="s">
        <v>19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15</v>
      </c>
      <c r="K97" t="s">
        <v>6</v>
      </c>
      <c r="O97" t="s">
        <v>22</v>
      </c>
      <c r="P97" t="s">
        <v>26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15</v>
      </c>
      <c r="AB97" t="s">
        <v>6</v>
      </c>
      <c r="AF97" t="s">
        <v>23</v>
      </c>
      <c r="AG97" t="s">
        <v>26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>
        <v>1</v>
      </c>
      <c r="E98" s="11">
        <v>448</v>
      </c>
      <c r="F98" s="11">
        <v>224</v>
      </c>
      <c r="G98" s="11">
        <v>0.224</v>
      </c>
      <c r="H98" s="11">
        <v>11.5642061234</v>
      </c>
      <c r="I98" s="11">
        <v>90.399322509800001</v>
      </c>
      <c r="J98" s="11">
        <v>35.433106865200003</v>
      </c>
      <c r="K98" s="13">
        <v>12.852562603899999</v>
      </c>
      <c r="O98">
        <f t="shared" ref="O98:O126" si="42">J98/P$98</f>
        <v>1.8061392107432033</v>
      </c>
      <c r="P98">
        <f>K$98/(SQRT(2-(PI()/2)))</f>
        <v>19.618148288037958</v>
      </c>
      <c r="T98" s="1"/>
      <c r="U98" s="11">
        <v>1</v>
      </c>
      <c r="V98" s="11">
        <v>448</v>
      </c>
      <c r="W98" s="11">
        <v>224</v>
      </c>
      <c r="X98" s="11">
        <v>0.224</v>
      </c>
      <c r="Y98" s="11">
        <v>7.3907046318100003</v>
      </c>
      <c r="Z98" s="11">
        <v>73.463005065900006</v>
      </c>
      <c r="AA98" s="11">
        <v>37.199948233199997</v>
      </c>
      <c r="AB98" s="11">
        <v>12.344445904100001</v>
      </c>
      <c r="AF98">
        <f>AA98/AG$98</f>
        <v>1.9742513775283657</v>
      </c>
      <c r="AG98">
        <f>AB$98/(SQRT(2-(PI()/2)))</f>
        <v>18.84255908676225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>
        <v>2</v>
      </c>
      <c r="E99" s="11">
        <v>51</v>
      </c>
      <c r="F99" s="11">
        <v>25.5</v>
      </c>
      <c r="G99" s="11">
        <v>2.5499999999999998E-2</v>
      </c>
      <c r="H99" s="11">
        <v>1705.1052246100001</v>
      </c>
      <c r="I99" s="11">
        <v>2182.02612305</v>
      </c>
      <c r="J99" s="11">
        <v>1943.96440334</v>
      </c>
      <c r="K99" s="13">
        <v>108.332090701</v>
      </c>
      <c r="O99">
        <f t="shared" si="42"/>
        <v>99.090106507417929</v>
      </c>
      <c r="T99" s="1"/>
      <c r="U99" s="11">
        <v>2</v>
      </c>
      <c r="V99" s="11">
        <v>51</v>
      </c>
      <c r="W99" s="11">
        <v>25.5</v>
      </c>
      <c r="X99" s="11">
        <v>2.5499999999999998E-2</v>
      </c>
      <c r="Y99" s="11">
        <v>1699.31933594</v>
      </c>
      <c r="Z99" s="11">
        <v>2081.4597168</v>
      </c>
      <c r="AA99" s="11">
        <v>1915.7992709299999</v>
      </c>
      <c r="AB99" s="11">
        <v>94.908127160399999</v>
      </c>
      <c r="AF99">
        <f t="shared" ref="AF99:AF126" si="44">AA99/AG$98</f>
        <v>101.67404873767573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>
        <v>3</v>
      </c>
      <c r="E100" s="11">
        <v>51</v>
      </c>
      <c r="F100" s="11">
        <v>25.5</v>
      </c>
      <c r="G100" s="11">
        <v>2.5499999999999998E-2</v>
      </c>
      <c r="H100" s="11">
        <v>1577.6771240200001</v>
      </c>
      <c r="I100" s="11">
        <v>2062.33325195</v>
      </c>
      <c r="J100" s="11">
        <v>1851.77986414</v>
      </c>
      <c r="K100" s="13">
        <v>106.622448177</v>
      </c>
      <c r="O100">
        <f t="shared" si="42"/>
        <v>94.391164596768348</v>
      </c>
      <c r="T100" s="1"/>
      <c r="U100" s="11">
        <v>3</v>
      </c>
      <c r="V100" s="11">
        <v>51</v>
      </c>
      <c r="W100" s="11">
        <v>25.5</v>
      </c>
      <c r="X100" s="11">
        <v>2.5499999999999998E-2</v>
      </c>
      <c r="Y100" s="11">
        <v>1649.62268066</v>
      </c>
      <c r="Z100" s="11">
        <v>2041.1221923799999</v>
      </c>
      <c r="AA100" s="11">
        <v>1839.5950089999999</v>
      </c>
      <c r="AB100" s="11">
        <v>93.543227087099993</v>
      </c>
      <c r="AF100">
        <f t="shared" si="44"/>
        <v>97.629785876186986</v>
      </c>
      <c r="AK100" s="1"/>
      <c r="AY100" s="1"/>
    </row>
    <row r="101" spans="3:63" x14ac:dyDescent="0.25">
      <c r="C101" s="1">
        <f t="shared" ref="C101" si="46">C14</f>
        <v>-22</v>
      </c>
      <c r="D101" s="11">
        <v>4</v>
      </c>
      <c r="E101" s="11">
        <v>50</v>
      </c>
      <c r="F101" s="11">
        <v>25</v>
      </c>
      <c r="G101" s="11">
        <v>2.5000000000000001E-2</v>
      </c>
      <c r="H101" s="11">
        <v>1572.7709960899999</v>
      </c>
      <c r="I101" s="11">
        <v>1981.27160645</v>
      </c>
      <c r="J101" s="11">
        <v>1786.15569336</v>
      </c>
      <c r="K101" s="13">
        <v>98.909675333600006</v>
      </c>
      <c r="O101">
        <f t="shared" si="42"/>
        <v>91.046089933426444</v>
      </c>
      <c r="T101" s="1"/>
      <c r="U101" s="11">
        <v>4</v>
      </c>
      <c r="V101" s="11">
        <v>50</v>
      </c>
      <c r="W101" s="11">
        <v>25</v>
      </c>
      <c r="X101" s="11">
        <v>2.5000000000000001E-2</v>
      </c>
      <c r="Y101" s="11">
        <v>1581.78967285</v>
      </c>
      <c r="Z101" s="11">
        <v>1961.08496094</v>
      </c>
      <c r="AA101" s="11">
        <v>1760.1699902299999</v>
      </c>
      <c r="AB101" s="11">
        <v>92.515723958400002</v>
      </c>
      <c r="AF101">
        <f t="shared" si="44"/>
        <v>93.414593109414682</v>
      </c>
      <c r="AK101" s="1"/>
      <c r="AY101" s="1"/>
    </row>
    <row r="102" spans="3:63" x14ac:dyDescent="0.25">
      <c r="C102" s="1">
        <f t="shared" ref="C102" si="47">C15</f>
        <v>-20</v>
      </c>
      <c r="D102" s="11">
        <v>5</v>
      </c>
      <c r="E102" s="11">
        <v>49</v>
      </c>
      <c r="F102" s="11">
        <v>24.5</v>
      </c>
      <c r="G102" s="11">
        <v>2.4500000000000001E-2</v>
      </c>
      <c r="H102" s="11">
        <v>1431.8920898399999</v>
      </c>
      <c r="I102" s="11">
        <v>1945.91308594</v>
      </c>
      <c r="J102" s="11">
        <v>1720.1791195000001</v>
      </c>
      <c r="K102" s="13">
        <v>110.400745402</v>
      </c>
      <c r="O102">
        <f t="shared" si="42"/>
        <v>87.683052153748292</v>
      </c>
      <c r="T102" s="1"/>
      <c r="U102" s="11">
        <v>5</v>
      </c>
      <c r="V102" s="11">
        <v>49</v>
      </c>
      <c r="W102" s="11">
        <v>24.5</v>
      </c>
      <c r="X102" s="11">
        <v>2.4500000000000001E-2</v>
      </c>
      <c r="Y102" s="11">
        <v>1475.9057617200001</v>
      </c>
      <c r="Z102" s="11">
        <v>1880.6184082</v>
      </c>
      <c r="AA102" s="11">
        <v>1703.7890101800001</v>
      </c>
      <c r="AB102" s="11">
        <v>95.101247438800002</v>
      </c>
      <c r="AF102">
        <f>AA102/AG$98</f>
        <v>90.422378528030677</v>
      </c>
      <c r="AK102" s="1"/>
      <c r="AY102" s="1"/>
    </row>
    <row r="103" spans="3:63" x14ac:dyDescent="0.25">
      <c r="C103" s="1">
        <f t="shared" ref="C103" si="48">C16</f>
        <v>-18</v>
      </c>
      <c r="D103" s="11">
        <v>6</v>
      </c>
      <c r="E103" s="11">
        <v>50</v>
      </c>
      <c r="F103" s="11">
        <v>25</v>
      </c>
      <c r="G103" s="11">
        <v>2.5000000000000001E-2</v>
      </c>
      <c r="H103" s="11">
        <v>1528.63012695</v>
      </c>
      <c r="I103" s="11">
        <v>1911.05822754</v>
      </c>
      <c r="J103" s="11">
        <v>1695.42889648</v>
      </c>
      <c r="K103" s="13">
        <v>91.729771712800002</v>
      </c>
      <c r="O103">
        <f t="shared" si="42"/>
        <v>86.421453828737612</v>
      </c>
      <c r="T103" s="1"/>
      <c r="U103" s="11">
        <v>6</v>
      </c>
      <c r="V103" s="11">
        <v>50</v>
      </c>
      <c r="W103" s="11">
        <v>25</v>
      </c>
      <c r="X103" s="11">
        <v>2.5000000000000001E-2</v>
      </c>
      <c r="Y103" s="11">
        <v>1504.6053466799999</v>
      </c>
      <c r="Z103" s="11">
        <v>1826.70544434</v>
      </c>
      <c r="AA103" s="11">
        <v>1670.8144555700001</v>
      </c>
      <c r="AB103" s="11">
        <v>83.178389751899999</v>
      </c>
      <c r="AF103">
        <f t="shared" si="44"/>
        <v>88.672374483560603</v>
      </c>
      <c r="AK103" s="1"/>
      <c r="AY103" s="1"/>
    </row>
    <row r="104" spans="3:63" x14ac:dyDescent="0.25">
      <c r="C104" s="1">
        <f t="shared" ref="C104" si="49">C17</f>
        <v>-16</v>
      </c>
      <c r="D104" s="11">
        <v>7</v>
      </c>
      <c r="E104" s="11">
        <v>49</v>
      </c>
      <c r="F104" s="11">
        <v>24.5</v>
      </c>
      <c r="G104" s="11">
        <v>2.4500000000000001E-2</v>
      </c>
      <c r="H104" s="11">
        <v>1497.1098632799999</v>
      </c>
      <c r="I104" s="11">
        <v>1827.8913574200001</v>
      </c>
      <c r="J104" s="11">
        <v>1665.88949149</v>
      </c>
      <c r="K104" s="13">
        <v>85.331164833499997</v>
      </c>
      <c r="O104">
        <f t="shared" si="42"/>
        <v>84.915735523610323</v>
      </c>
      <c r="T104" s="1"/>
      <c r="U104" s="11">
        <v>7</v>
      </c>
      <c r="V104" s="11">
        <v>49</v>
      </c>
      <c r="W104" s="11">
        <v>24.5</v>
      </c>
      <c r="X104" s="11">
        <v>2.4500000000000001E-2</v>
      </c>
      <c r="Y104" s="11">
        <v>1472.28723145</v>
      </c>
      <c r="Z104" s="11">
        <v>1778.6671142600001</v>
      </c>
      <c r="AA104" s="11">
        <v>1634.0634093000001</v>
      </c>
      <c r="AB104" s="11">
        <v>78.894451612799998</v>
      </c>
      <c r="AF104">
        <f t="shared" si="44"/>
        <v>86.721946938088863</v>
      </c>
      <c r="AK104" s="1"/>
      <c r="AY104" s="1"/>
    </row>
    <row r="105" spans="3:63" x14ac:dyDescent="0.25">
      <c r="C105" s="1">
        <f t="shared" ref="C105" si="50">C18</f>
        <v>-14</v>
      </c>
      <c r="D105" s="11">
        <v>8</v>
      </c>
      <c r="E105" s="11">
        <v>52</v>
      </c>
      <c r="F105" s="11">
        <v>26</v>
      </c>
      <c r="G105" s="11">
        <v>2.5999999999999999E-2</v>
      </c>
      <c r="H105" s="11">
        <v>1499.7910156200001</v>
      </c>
      <c r="I105" s="11">
        <v>1803.8608398399999</v>
      </c>
      <c r="J105" s="11">
        <v>1641.52214168</v>
      </c>
      <c r="K105" s="13">
        <v>80.653948992799997</v>
      </c>
      <c r="O105">
        <f t="shared" si="42"/>
        <v>83.673653475282777</v>
      </c>
      <c r="T105" s="1"/>
      <c r="U105" s="11">
        <v>8</v>
      </c>
      <c r="V105" s="11">
        <v>52</v>
      </c>
      <c r="W105" s="11">
        <v>26</v>
      </c>
      <c r="X105" s="11">
        <v>2.5999999999999999E-2</v>
      </c>
      <c r="Y105" s="11">
        <v>1470.80200195</v>
      </c>
      <c r="Z105" s="11">
        <v>1736.3981933600001</v>
      </c>
      <c r="AA105" s="11">
        <v>1614.9456974899999</v>
      </c>
      <c r="AB105" s="11">
        <v>72.139874825199996</v>
      </c>
      <c r="AF105">
        <f t="shared" si="44"/>
        <v>85.707344212314155</v>
      </c>
      <c r="AK105" s="1"/>
      <c r="AY105" s="1"/>
    </row>
    <row r="106" spans="3:63" x14ac:dyDescent="0.25">
      <c r="C106" s="1">
        <f t="shared" ref="C106" si="51">C19</f>
        <v>-12</v>
      </c>
      <c r="D106" s="11">
        <v>9</v>
      </c>
      <c r="E106" s="11">
        <v>51</v>
      </c>
      <c r="F106" s="11">
        <v>25.5</v>
      </c>
      <c r="G106" s="11">
        <v>2.5499999999999998E-2</v>
      </c>
      <c r="H106" s="11">
        <v>1475.1842041</v>
      </c>
      <c r="I106" s="11">
        <v>1812.4012451200001</v>
      </c>
      <c r="J106" s="11">
        <v>1649.6102869399999</v>
      </c>
      <c r="K106" s="13">
        <v>84.199126016899996</v>
      </c>
      <c r="O106">
        <f t="shared" si="42"/>
        <v>84.085932205224452</v>
      </c>
      <c r="T106" s="1"/>
      <c r="U106" s="11">
        <v>9</v>
      </c>
      <c r="V106" s="11">
        <v>51</v>
      </c>
      <c r="W106" s="11">
        <v>25.5</v>
      </c>
      <c r="X106" s="11">
        <v>2.5499999999999998E-2</v>
      </c>
      <c r="Y106" s="11">
        <v>1460.9744873</v>
      </c>
      <c r="Z106" s="11">
        <v>1745.5007324200001</v>
      </c>
      <c r="AA106" s="11">
        <v>1608.4283399399999</v>
      </c>
      <c r="AB106" s="11">
        <v>74.157773543600001</v>
      </c>
      <c r="AF106">
        <f t="shared" si="44"/>
        <v>85.361459265370883</v>
      </c>
      <c r="AK106" s="1"/>
      <c r="AY106" s="1"/>
    </row>
    <row r="107" spans="3:63" x14ac:dyDescent="0.25">
      <c r="C107" s="1">
        <f t="shared" ref="C107" si="52">C20</f>
        <v>-10</v>
      </c>
      <c r="D107" s="11">
        <v>10</v>
      </c>
      <c r="E107" s="11">
        <v>50</v>
      </c>
      <c r="F107" s="11">
        <v>25</v>
      </c>
      <c r="G107" s="11">
        <v>2.5000000000000001E-2</v>
      </c>
      <c r="H107" s="11">
        <v>1462.4552002</v>
      </c>
      <c r="I107" s="11">
        <v>1807.9941406200001</v>
      </c>
      <c r="J107" s="11">
        <v>1623.12044922</v>
      </c>
      <c r="K107" s="13">
        <v>85.571524265899995</v>
      </c>
      <c r="O107">
        <f t="shared" si="42"/>
        <v>82.735660134126292</v>
      </c>
      <c r="T107" s="1"/>
      <c r="U107" s="11">
        <v>10</v>
      </c>
      <c r="V107" s="11">
        <v>50</v>
      </c>
      <c r="W107" s="11">
        <v>25</v>
      </c>
      <c r="X107" s="11">
        <v>2.5000000000000001E-2</v>
      </c>
      <c r="Y107" s="11">
        <v>1421.3059082</v>
      </c>
      <c r="Z107" s="11">
        <v>1788.2985839800001</v>
      </c>
      <c r="AA107" s="11">
        <v>1614.2888793899999</v>
      </c>
      <c r="AB107" s="11">
        <v>79.547671497300001</v>
      </c>
      <c r="AF107">
        <f t="shared" si="44"/>
        <v>85.672485990722507</v>
      </c>
      <c r="AK107" s="1"/>
      <c r="AY107" s="1"/>
    </row>
    <row r="108" spans="3:63" x14ac:dyDescent="0.25">
      <c r="C108" s="1">
        <f t="shared" ref="C108" si="53">C21</f>
        <v>-8</v>
      </c>
      <c r="D108" s="11">
        <v>11</v>
      </c>
      <c r="E108" s="11">
        <v>50</v>
      </c>
      <c r="F108" s="11">
        <v>25</v>
      </c>
      <c r="G108" s="11">
        <v>2.5000000000000001E-2</v>
      </c>
      <c r="H108" s="11">
        <v>1519.2482910199999</v>
      </c>
      <c r="I108" s="11">
        <v>1803.06799316</v>
      </c>
      <c r="J108" s="11">
        <v>1672.2498779299999</v>
      </c>
      <c r="K108" s="13">
        <v>72.275045830799996</v>
      </c>
      <c r="O108">
        <f t="shared" si="42"/>
        <v>85.239944839730043</v>
      </c>
      <c r="T108" s="1"/>
      <c r="U108" s="11">
        <v>11</v>
      </c>
      <c r="V108" s="11">
        <v>50</v>
      </c>
      <c r="W108" s="11">
        <v>25</v>
      </c>
      <c r="X108" s="11">
        <v>2.5000000000000001E-2</v>
      </c>
      <c r="Y108" s="11">
        <v>1489.4643554700001</v>
      </c>
      <c r="Z108" s="11">
        <v>1751.14807129</v>
      </c>
      <c r="AA108" s="11">
        <v>1637.39165527</v>
      </c>
      <c r="AB108" s="11">
        <v>69.265778008400005</v>
      </c>
      <c r="AF108">
        <f t="shared" si="44"/>
        <v>86.89858143633694</v>
      </c>
      <c r="AK108" s="1"/>
      <c r="AY108" s="1"/>
    </row>
    <row r="109" spans="3:63" x14ac:dyDescent="0.25">
      <c r="C109" s="1">
        <f t="shared" ref="C109" si="54">C22</f>
        <v>-6</v>
      </c>
      <c r="D109" s="11">
        <v>12</v>
      </c>
      <c r="E109" s="11">
        <v>50</v>
      </c>
      <c r="F109" s="11">
        <v>25</v>
      </c>
      <c r="G109" s="11">
        <v>2.5000000000000001E-2</v>
      </c>
      <c r="H109" s="11">
        <v>1477.1912841799999</v>
      </c>
      <c r="I109" s="11">
        <v>1781.7036132799999</v>
      </c>
      <c r="J109" s="11">
        <v>1624.4327392600001</v>
      </c>
      <c r="K109" s="13">
        <v>78.9660403643</v>
      </c>
      <c r="O109">
        <f t="shared" si="42"/>
        <v>82.802551770417992</v>
      </c>
      <c r="T109" s="1"/>
      <c r="U109" s="11">
        <v>12</v>
      </c>
      <c r="V109" s="11">
        <v>50</v>
      </c>
      <c r="W109" s="11">
        <v>25</v>
      </c>
      <c r="X109" s="11">
        <v>2.5000000000000001E-2</v>
      </c>
      <c r="Y109" s="11">
        <v>1467.1842041</v>
      </c>
      <c r="Z109" s="11">
        <v>1721.44140625</v>
      </c>
      <c r="AA109" s="11">
        <v>1607.81992188</v>
      </c>
      <c r="AB109" s="11">
        <v>72.835838388900001</v>
      </c>
      <c r="AF109">
        <f t="shared" si="44"/>
        <v>85.329169699118324</v>
      </c>
      <c r="AK109" s="1"/>
      <c r="AY109" s="1"/>
    </row>
    <row r="110" spans="3:63" x14ac:dyDescent="0.25">
      <c r="C110" s="1">
        <f t="shared" ref="C110" si="55">C23</f>
        <v>-4</v>
      </c>
      <c r="D110" s="11">
        <v>13</v>
      </c>
      <c r="E110" s="11">
        <v>50</v>
      </c>
      <c r="F110" s="11">
        <v>25</v>
      </c>
      <c r="G110" s="11">
        <v>2.5000000000000001E-2</v>
      </c>
      <c r="H110" s="11">
        <v>1486.5197753899999</v>
      </c>
      <c r="I110" s="11">
        <v>1772.3319091799999</v>
      </c>
      <c r="J110" s="11">
        <v>1632.64239746</v>
      </c>
      <c r="K110" s="13">
        <v>69.089984987400001</v>
      </c>
      <c r="O110">
        <f t="shared" si="42"/>
        <v>83.221024405014489</v>
      </c>
      <c r="T110" s="1"/>
      <c r="U110" s="11">
        <v>13</v>
      </c>
      <c r="V110" s="11">
        <v>50</v>
      </c>
      <c r="W110" s="11">
        <v>25</v>
      </c>
      <c r="X110" s="11">
        <v>2.5000000000000001E-2</v>
      </c>
      <c r="Y110" s="11">
        <v>1464.6688232399999</v>
      </c>
      <c r="Z110" s="11">
        <v>1737.6940918</v>
      </c>
      <c r="AA110" s="11">
        <v>1607.08728271</v>
      </c>
      <c r="AB110" s="11">
        <v>73.217701922700002</v>
      </c>
      <c r="AF110">
        <f t="shared" si="44"/>
        <v>85.290287551177244</v>
      </c>
      <c r="AK110" s="1"/>
      <c r="AY110" s="1"/>
    </row>
    <row r="111" spans="3:63" x14ac:dyDescent="0.25">
      <c r="C111" s="1">
        <f t="shared" ref="C111" si="56">C24</f>
        <v>-2</v>
      </c>
      <c r="D111" s="11">
        <v>14</v>
      </c>
      <c r="E111" s="11">
        <v>52</v>
      </c>
      <c r="F111" s="11">
        <v>26</v>
      </c>
      <c r="G111" s="11">
        <v>2.5999999999999999E-2</v>
      </c>
      <c r="H111" s="11">
        <v>1464.09765625</v>
      </c>
      <c r="I111" s="11">
        <v>1749.48706055</v>
      </c>
      <c r="J111" s="11">
        <v>1615.64681068</v>
      </c>
      <c r="K111" s="13">
        <v>69.734528429899996</v>
      </c>
      <c r="O111">
        <f t="shared" si="42"/>
        <v>82.354704784504591</v>
      </c>
      <c r="T111" s="1"/>
      <c r="U111" s="11">
        <v>14</v>
      </c>
      <c r="V111" s="11">
        <v>52</v>
      </c>
      <c r="W111" s="11">
        <v>26</v>
      </c>
      <c r="X111" s="11">
        <v>2.5999999999999999E-2</v>
      </c>
      <c r="Y111" s="11">
        <v>1474.2150878899999</v>
      </c>
      <c r="Z111" s="11">
        <v>1704.83105469</v>
      </c>
      <c r="AA111" s="11">
        <v>1595.3281813399999</v>
      </c>
      <c r="AB111" s="11">
        <v>63.487476086400001</v>
      </c>
      <c r="AF111">
        <f t="shared" si="44"/>
        <v>84.666216196758015</v>
      </c>
      <c r="AK111" s="1"/>
      <c r="AY111" s="1"/>
    </row>
    <row r="112" spans="3:63" s="33" customFormat="1" x14ac:dyDescent="0.25">
      <c r="C112" s="32">
        <f t="shared" ref="C112" si="57">C25</f>
        <v>0</v>
      </c>
      <c r="D112" s="33">
        <v>15</v>
      </c>
      <c r="E112" s="33">
        <v>50</v>
      </c>
      <c r="F112" s="33">
        <v>25</v>
      </c>
      <c r="G112" s="33">
        <v>2.5000000000000001E-2</v>
      </c>
      <c r="H112" s="33">
        <v>1475.4442138700001</v>
      </c>
      <c r="I112" s="33">
        <v>1719.1450195299999</v>
      </c>
      <c r="J112" s="33">
        <v>1599.1374511700001</v>
      </c>
      <c r="K112" s="34">
        <v>66.882065622100001</v>
      </c>
      <c r="L112" s="34"/>
      <c r="O112" s="33">
        <f t="shared" si="42"/>
        <v>81.51316972892208</v>
      </c>
      <c r="P112" s="33">
        <f>AVERAGE(O111:O113)</f>
        <v>81.756567333522284</v>
      </c>
      <c r="T112" s="32"/>
      <c r="U112" s="33">
        <v>15</v>
      </c>
      <c r="V112" s="33">
        <v>50</v>
      </c>
      <c r="W112" s="33">
        <v>25</v>
      </c>
      <c r="X112" s="33">
        <v>2.5000000000000001E-2</v>
      </c>
      <c r="Y112" s="33">
        <v>1465.7624511700001</v>
      </c>
      <c r="Z112" s="33">
        <v>1693.9436035199999</v>
      </c>
      <c r="AA112" s="33">
        <v>1579.6605297900001</v>
      </c>
      <c r="AB112" s="33">
        <v>55.5461534238</v>
      </c>
      <c r="AF112" s="33">
        <f t="shared" si="44"/>
        <v>83.834712817739444</v>
      </c>
      <c r="AG112" s="33">
        <f>AVERAGE(AF111:AF113)</f>
        <v>83.920341591547199</v>
      </c>
      <c r="AK112" s="32"/>
      <c r="AY112" s="32"/>
    </row>
    <row r="113" spans="3:51" x14ac:dyDescent="0.25">
      <c r="C113" s="1">
        <f t="shared" ref="C113" si="58">C26</f>
        <v>2</v>
      </c>
      <c r="D113" s="11">
        <v>16</v>
      </c>
      <c r="E113" s="11">
        <v>50</v>
      </c>
      <c r="F113" s="11">
        <v>25</v>
      </c>
      <c r="G113" s="11">
        <v>2.5000000000000001E-2</v>
      </c>
      <c r="H113" s="11">
        <v>1470.8972168</v>
      </c>
      <c r="I113" s="11">
        <v>1694.1118164100001</v>
      </c>
      <c r="J113" s="11">
        <v>1596.9531225600001</v>
      </c>
      <c r="K113" s="13">
        <v>59.567825923800001</v>
      </c>
      <c r="O113">
        <f t="shared" si="42"/>
        <v>81.401827487140167</v>
      </c>
      <c r="T113" s="1"/>
      <c r="U113" s="11">
        <v>16</v>
      </c>
      <c r="V113" s="11">
        <v>50</v>
      </c>
      <c r="W113" s="11">
        <v>25</v>
      </c>
      <c r="X113" s="11">
        <v>2.5000000000000001E-2</v>
      </c>
      <c r="Y113" s="11">
        <v>1437.6425781200001</v>
      </c>
      <c r="Z113" s="11">
        <v>1670.5151367200001</v>
      </c>
      <c r="AA113" s="11">
        <v>1568.8332739299999</v>
      </c>
      <c r="AB113" s="11">
        <v>56.852085584800001</v>
      </c>
      <c r="AF113">
        <f t="shared" si="44"/>
        <v>83.260095760144182</v>
      </c>
      <c r="AK113" s="1"/>
      <c r="AY113" s="1"/>
    </row>
    <row r="114" spans="3:51" x14ac:dyDescent="0.25">
      <c r="C114" s="1">
        <f t="shared" ref="C114" si="59">C27</f>
        <v>4</v>
      </c>
      <c r="D114" s="11">
        <v>17</v>
      </c>
      <c r="E114" s="11">
        <v>51</v>
      </c>
      <c r="F114" s="11">
        <v>25.5</v>
      </c>
      <c r="G114" s="11">
        <v>2.5499999999999998E-2</v>
      </c>
      <c r="H114" s="11">
        <v>1443.6627197299999</v>
      </c>
      <c r="I114" s="11">
        <v>1671.00964355</v>
      </c>
      <c r="J114" s="11">
        <v>1569.6579781299999</v>
      </c>
      <c r="K114" s="13">
        <v>51.999635891300002</v>
      </c>
      <c r="O114">
        <f t="shared" si="42"/>
        <v>80.010506347690779</v>
      </c>
      <c r="T114" s="1"/>
      <c r="U114" s="11">
        <v>17</v>
      </c>
      <c r="V114" s="11">
        <v>51</v>
      </c>
      <c r="W114" s="11">
        <v>25.5</v>
      </c>
      <c r="X114" s="11">
        <v>2.5499999999999998E-2</v>
      </c>
      <c r="Y114" s="11">
        <v>1459.0653076200001</v>
      </c>
      <c r="Z114" s="11">
        <v>1666.6347656200001</v>
      </c>
      <c r="AA114" s="11">
        <v>1562.70766314</v>
      </c>
      <c r="AB114" s="11">
        <v>49.745790223500002</v>
      </c>
      <c r="AF114">
        <f t="shared" si="44"/>
        <v>82.935001341610374</v>
      </c>
      <c r="AK114" s="1"/>
      <c r="AY114" s="1"/>
    </row>
    <row r="115" spans="3:51" x14ac:dyDescent="0.25">
      <c r="C115" s="1">
        <f t="shared" ref="C115" si="60">C28</f>
        <v>6</v>
      </c>
      <c r="D115" s="11">
        <v>18</v>
      </c>
      <c r="E115" s="11">
        <v>50</v>
      </c>
      <c r="F115" s="11">
        <v>25</v>
      </c>
      <c r="G115" s="11">
        <v>2.5000000000000001E-2</v>
      </c>
      <c r="H115" s="11">
        <v>1405.72692871</v>
      </c>
      <c r="I115" s="11">
        <v>1624.2468261700001</v>
      </c>
      <c r="J115" s="11">
        <v>1529.29554932</v>
      </c>
      <c r="K115" s="13">
        <v>49.299316326000003</v>
      </c>
      <c r="O115">
        <f t="shared" si="42"/>
        <v>77.953103772412518</v>
      </c>
      <c r="T115" s="1"/>
      <c r="U115" s="11">
        <v>18</v>
      </c>
      <c r="V115" s="11">
        <v>50</v>
      </c>
      <c r="W115" s="11">
        <v>25</v>
      </c>
      <c r="X115" s="11">
        <v>2.5000000000000001E-2</v>
      </c>
      <c r="Y115" s="11">
        <v>1427.6604003899999</v>
      </c>
      <c r="Z115" s="11">
        <v>1600.6998291</v>
      </c>
      <c r="AA115" s="11">
        <v>1519.3692748999999</v>
      </c>
      <c r="AB115" s="11">
        <v>45.908456937799997</v>
      </c>
      <c r="AF115">
        <f t="shared" si="44"/>
        <v>80.634974681725978</v>
      </c>
      <c r="AK115" s="1"/>
      <c r="AY115" s="1"/>
    </row>
    <row r="116" spans="3:51" x14ac:dyDescent="0.25">
      <c r="C116" s="1">
        <f t="shared" ref="C116" si="61">C29</f>
        <v>8</v>
      </c>
      <c r="D116" s="11">
        <v>19</v>
      </c>
      <c r="E116" s="11">
        <v>50</v>
      </c>
      <c r="F116" s="11">
        <v>25</v>
      </c>
      <c r="G116" s="11">
        <v>2.5000000000000001E-2</v>
      </c>
      <c r="H116" s="11">
        <v>1390.5167236299999</v>
      </c>
      <c r="I116" s="11">
        <v>1581.07653809</v>
      </c>
      <c r="J116" s="11">
        <v>1484.23195313</v>
      </c>
      <c r="K116" s="13">
        <v>53.265233372899999</v>
      </c>
      <c r="O116">
        <f t="shared" si="42"/>
        <v>75.656067603230483</v>
      </c>
      <c r="T116" s="1"/>
      <c r="U116" s="11">
        <v>19</v>
      </c>
      <c r="V116" s="11">
        <v>50</v>
      </c>
      <c r="W116" s="11">
        <v>25</v>
      </c>
      <c r="X116" s="11">
        <v>2.5000000000000001E-2</v>
      </c>
      <c r="Y116" s="11">
        <v>1404.97558594</v>
      </c>
      <c r="Z116" s="11">
        <v>1658.6010742200001</v>
      </c>
      <c r="AA116" s="11">
        <v>1503.2835327099999</v>
      </c>
      <c r="AB116" s="11">
        <v>52.850912794800003</v>
      </c>
      <c r="AF116">
        <f t="shared" si="44"/>
        <v>79.781282669089492</v>
      </c>
      <c r="AK116" s="1"/>
      <c r="AY116" s="1"/>
    </row>
    <row r="117" spans="3:51" x14ac:dyDescent="0.25">
      <c r="C117" s="1">
        <f t="shared" ref="C117" si="62">C30</f>
        <v>10</v>
      </c>
      <c r="D117" s="11">
        <v>20</v>
      </c>
      <c r="E117" s="11">
        <v>51</v>
      </c>
      <c r="F117" s="11">
        <v>25.5</v>
      </c>
      <c r="G117" s="11">
        <v>2.5499999999999998E-2</v>
      </c>
      <c r="H117" s="11">
        <v>1332.3881835899999</v>
      </c>
      <c r="I117" s="11">
        <v>1615.1483154299999</v>
      </c>
      <c r="J117" s="11">
        <v>1472.2253633400001</v>
      </c>
      <c r="K117" s="13">
        <v>59.885510002499998</v>
      </c>
      <c r="O117">
        <f t="shared" si="42"/>
        <v>75.044053175889189</v>
      </c>
      <c r="T117" s="1"/>
      <c r="U117" s="11">
        <v>20</v>
      </c>
      <c r="V117" s="11">
        <v>51</v>
      </c>
      <c r="W117" s="11">
        <v>25.5</v>
      </c>
      <c r="X117" s="11">
        <v>2.5499999999999998E-2</v>
      </c>
      <c r="Y117" s="11">
        <v>1359.0587158200001</v>
      </c>
      <c r="Z117" s="11">
        <v>1574.1721191399999</v>
      </c>
      <c r="AA117" s="11">
        <v>1455.0316928</v>
      </c>
      <c r="AB117" s="11">
        <v>55.674125561700002</v>
      </c>
      <c r="AF117">
        <f t="shared" si="44"/>
        <v>77.220492508484455</v>
      </c>
      <c r="AK117" s="1"/>
      <c r="AY117" s="1"/>
    </row>
    <row r="118" spans="3:51" x14ac:dyDescent="0.25">
      <c r="C118" s="1">
        <f t="shared" ref="C118" si="63">C31</f>
        <v>12</v>
      </c>
      <c r="D118" s="11">
        <v>21</v>
      </c>
      <c r="E118" s="11">
        <v>50</v>
      </c>
      <c r="F118" s="11">
        <v>25</v>
      </c>
      <c r="G118" s="11">
        <v>2.5000000000000001E-2</v>
      </c>
      <c r="H118" s="11">
        <v>1306.9421386700001</v>
      </c>
      <c r="I118" s="11">
        <v>1541.75292969</v>
      </c>
      <c r="J118" s="11">
        <v>1422.5143774400001</v>
      </c>
      <c r="K118" s="13">
        <v>55.563034867500001</v>
      </c>
      <c r="O118">
        <f t="shared" si="42"/>
        <v>72.510124633290147</v>
      </c>
      <c r="T118" s="1"/>
      <c r="U118" s="11">
        <v>21</v>
      </c>
      <c r="V118" s="11">
        <v>50</v>
      </c>
      <c r="W118" s="11">
        <v>25</v>
      </c>
      <c r="X118" s="11">
        <v>2.5000000000000001E-2</v>
      </c>
      <c r="Y118" s="11">
        <v>1329.0267334</v>
      </c>
      <c r="Z118" s="11">
        <v>1548.9812011700001</v>
      </c>
      <c r="AA118" s="11">
        <v>1425.7246167000001</v>
      </c>
      <c r="AB118" s="11">
        <v>49.415996734899998</v>
      </c>
      <c r="AF118">
        <f t="shared" si="44"/>
        <v>75.665126490256625</v>
      </c>
      <c r="AK118" s="1"/>
      <c r="AY118" s="1"/>
    </row>
    <row r="119" spans="3:51" x14ac:dyDescent="0.25">
      <c r="C119" s="1">
        <f t="shared" ref="C119" si="64">C32</f>
        <v>14</v>
      </c>
      <c r="D119" s="11">
        <v>22</v>
      </c>
      <c r="E119" s="11">
        <v>47</v>
      </c>
      <c r="F119" s="11">
        <v>23.5</v>
      </c>
      <c r="G119" s="11">
        <v>2.35E-2</v>
      </c>
      <c r="H119" s="11">
        <v>1252.1697998</v>
      </c>
      <c r="I119" s="11">
        <v>1462.9616699200001</v>
      </c>
      <c r="J119" s="11">
        <v>1374.0272996000001</v>
      </c>
      <c r="K119" s="13">
        <v>48.722386373100001</v>
      </c>
      <c r="O119">
        <f t="shared" si="42"/>
        <v>70.038582613722241</v>
      </c>
      <c r="T119" s="1"/>
      <c r="U119" s="11">
        <v>22</v>
      </c>
      <c r="V119" s="11">
        <v>47</v>
      </c>
      <c r="W119" s="11">
        <v>23.5</v>
      </c>
      <c r="X119" s="11">
        <v>2.35E-2</v>
      </c>
      <c r="Y119" s="11">
        <v>1266.7980957</v>
      </c>
      <c r="Z119" s="11">
        <v>1526.75354004</v>
      </c>
      <c r="AA119" s="11">
        <v>1395.9821673500001</v>
      </c>
      <c r="AB119" s="11">
        <v>61.650495869300002</v>
      </c>
      <c r="AF119">
        <f t="shared" si="44"/>
        <v>74.086654627010859</v>
      </c>
      <c r="AK119" s="1"/>
      <c r="AY119" s="1"/>
    </row>
    <row r="120" spans="3:51" x14ac:dyDescent="0.25">
      <c r="C120" s="1">
        <f t="shared" ref="C120" si="65">C33</f>
        <v>16</v>
      </c>
      <c r="D120" s="11">
        <v>23</v>
      </c>
      <c r="E120" s="11">
        <v>51</v>
      </c>
      <c r="F120" s="11">
        <v>25.5</v>
      </c>
      <c r="G120" s="11">
        <v>2.5499999999999998E-2</v>
      </c>
      <c r="H120" s="11">
        <v>1222.42541504</v>
      </c>
      <c r="I120" s="11">
        <v>1376.5524902300001</v>
      </c>
      <c r="J120" s="11">
        <v>1292.6488180700001</v>
      </c>
      <c r="K120" s="13">
        <v>38.285652017099999</v>
      </c>
      <c r="O120">
        <f t="shared" si="42"/>
        <v>65.890460154090306</v>
      </c>
      <c r="T120" s="1"/>
      <c r="U120" s="11">
        <v>23</v>
      </c>
      <c r="V120" s="11">
        <v>51</v>
      </c>
      <c r="W120" s="11">
        <v>25.5</v>
      </c>
      <c r="X120" s="11">
        <v>2.5499999999999998E-2</v>
      </c>
      <c r="Y120" s="11">
        <v>1235.9392089800001</v>
      </c>
      <c r="Z120" s="11">
        <v>1461.0405273399999</v>
      </c>
      <c r="AA120" s="11">
        <v>1353.2657829699999</v>
      </c>
      <c r="AB120" s="11">
        <v>52.989364505700003</v>
      </c>
      <c r="AF120">
        <f t="shared" si="44"/>
        <v>71.819638550091128</v>
      </c>
      <c r="AK120" s="1"/>
      <c r="AY120" s="1"/>
    </row>
    <row r="121" spans="3:51" x14ac:dyDescent="0.25">
      <c r="C121" s="1">
        <f t="shared" ref="C121" si="66">C34</f>
        <v>18</v>
      </c>
      <c r="D121" s="11">
        <v>24</v>
      </c>
      <c r="E121" s="11">
        <v>47</v>
      </c>
      <c r="F121" s="11">
        <v>23.5</v>
      </c>
      <c r="G121" s="11">
        <v>2.35E-2</v>
      </c>
      <c r="H121" s="11">
        <v>1153.8227539100001</v>
      </c>
      <c r="I121" s="11">
        <v>1347.9123535199999</v>
      </c>
      <c r="J121" s="11">
        <v>1247.9215685300001</v>
      </c>
      <c r="K121" s="13">
        <v>45.176642550899999</v>
      </c>
      <c r="O121">
        <f t="shared" si="42"/>
        <v>63.610568653460142</v>
      </c>
      <c r="T121" s="1"/>
      <c r="U121" s="11">
        <v>24</v>
      </c>
      <c r="V121" s="11">
        <v>47</v>
      </c>
      <c r="W121" s="11">
        <v>23.5</v>
      </c>
      <c r="X121" s="11">
        <v>2.35E-2</v>
      </c>
      <c r="Y121" s="11">
        <v>1195.8813476600001</v>
      </c>
      <c r="Z121" s="11">
        <v>1443.4711914100001</v>
      </c>
      <c r="AA121" s="11">
        <v>1308.40556173</v>
      </c>
      <c r="AB121" s="11">
        <v>58.300206794899999</v>
      </c>
      <c r="AF121">
        <f t="shared" si="44"/>
        <v>69.438846162314235</v>
      </c>
      <c r="AK121" s="1"/>
      <c r="AY121" s="1"/>
    </row>
    <row r="122" spans="3:51" x14ac:dyDescent="0.25">
      <c r="C122" s="1">
        <f t="shared" ref="C122" si="67">C35</f>
        <v>20</v>
      </c>
      <c r="D122" s="11">
        <v>25</v>
      </c>
      <c r="E122" s="11">
        <v>50</v>
      </c>
      <c r="F122" s="11">
        <v>25</v>
      </c>
      <c r="G122" s="11">
        <v>2.5000000000000001E-2</v>
      </c>
      <c r="H122" s="11">
        <v>1123.3104248</v>
      </c>
      <c r="I122" s="11">
        <v>1391.0899658200001</v>
      </c>
      <c r="J122" s="11">
        <v>1227.0678759800001</v>
      </c>
      <c r="K122" s="13">
        <v>61.386034940099997</v>
      </c>
      <c r="O122">
        <f t="shared" si="42"/>
        <v>62.547588995858341</v>
      </c>
      <c r="T122" s="1"/>
      <c r="U122" s="11">
        <v>25</v>
      </c>
      <c r="V122" s="11">
        <v>50</v>
      </c>
      <c r="W122" s="11">
        <v>25</v>
      </c>
      <c r="X122" s="11">
        <v>2.5000000000000001E-2</v>
      </c>
      <c r="Y122" s="11">
        <v>1106.6514892600001</v>
      </c>
      <c r="Z122" s="11">
        <v>1370.4786377</v>
      </c>
      <c r="AA122" s="11">
        <v>1238.4751367199999</v>
      </c>
      <c r="AB122" s="11">
        <v>57.584869249999997</v>
      </c>
      <c r="AF122">
        <f t="shared" si="44"/>
        <v>65.727544279804576</v>
      </c>
      <c r="AK122" s="1"/>
      <c r="AY122" s="1"/>
    </row>
    <row r="123" spans="3:51" x14ac:dyDescent="0.25">
      <c r="C123" s="1">
        <f t="shared" ref="C123" si="68">C36</f>
        <v>22</v>
      </c>
      <c r="D123" s="11">
        <v>26</v>
      </c>
      <c r="E123" s="11">
        <v>47</v>
      </c>
      <c r="F123" s="11">
        <v>23.5</v>
      </c>
      <c r="G123" s="11">
        <v>2.35E-2</v>
      </c>
      <c r="H123" s="11">
        <v>1097.09143066</v>
      </c>
      <c r="I123" s="11">
        <v>1350.2188720700001</v>
      </c>
      <c r="J123" s="11">
        <v>1225.3166867499999</v>
      </c>
      <c r="K123" s="13">
        <v>61.400042867000003</v>
      </c>
      <c r="O123">
        <f t="shared" si="42"/>
        <v>62.458325258818086</v>
      </c>
      <c r="U123" s="11">
        <v>26</v>
      </c>
      <c r="V123" s="11">
        <v>47</v>
      </c>
      <c r="W123" s="11">
        <v>23.5</v>
      </c>
      <c r="X123" s="11">
        <v>2.35E-2</v>
      </c>
      <c r="Y123" s="11">
        <v>1105.5987548799999</v>
      </c>
      <c r="Z123" s="11">
        <v>1360.2026367200001</v>
      </c>
      <c r="AA123" s="11">
        <v>1212.1024533499999</v>
      </c>
      <c r="AB123" s="11">
        <v>53.250785194400002</v>
      </c>
      <c r="AF123">
        <f t="shared" si="44"/>
        <v>64.327910437683414</v>
      </c>
    </row>
    <row r="124" spans="3:51" x14ac:dyDescent="0.25">
      <c r="C124" s="1">
        <f t="shared" ref="C124" si="69">C37</f>
        <v>24</v>
      </c>
      <c r="D124" s="11">
        <v>27</v>
      </c>
      <c r="E124" s="11">
        <v>50</v>
      </c>
      <c r="F124" s="11">
        <v>25</v>
      </c>
      <c r="G124" s="11">
        <v>2.5000000000000001E-2</v>
      </c>
      <c r="H124" s="11">
        <v>1034.1838378899999</v>
      </c>
      <c r="I124" s="11">
        <v>1275.4688720700001</v>
      </c>
      <c r="J124" s="11">
        <v>1149.9208227500001</v>
      </c>
      <c r="K124" s="13">
        <v>57.986580050000001</v>
      </c>
      <c r="O124">
        <f t="shared" si="42"/>
        <v>58.615156021180503</v>
      </c>
      <c r="U124" s="11">
        <v>27</v>
      </c>
      <c r="V124" s="11">
        <v>50</v>
      </c>
      <c r="W124" s="11">
        <v>25</v>
      </c>
      <c r="X124" s="11">
        <v>2.5000000000000001E-2</v>
      </c>
      <c r="Y124" s="11">
        <v>1028.66760254</v>
      </c>
      <c r="Z124" s="11">
        <v>1271.57189941</v>
      </c>
      <c r="AA124" s="11">
        <v>1137.96875</v>
      </c>
      <c r="AB124" s="11">
        <v>59.818535776799997</v>
      </c>
      <c r="AF124">
        <f t="shared" si="44"/>
        <v>60.393534909993967</v>
      </c>
    </row>
    <row r="125" spans="3:51" x14ac:dyDescent="0.25">
      <c r="C125" s="1">
        <f>C38</f>
        <v>26</v>
      </c>
      <c r="D125" s="11">
        <v>28</v>
      </c>
      <c r="E125" s="11">
        <v>50</v>
      </c>
      <c r="F125" s="11">
        <v>25</v>
      </c>
      <c r="G125" s="11">
        <v>2.5000000000000001E-2</v>
      </c>
      <c r="H125" s="11">
        <v>954.9921875</v>
      </c>
      <c r="I125" s="11">
        <v>1124.0223388700001</v>
      </c>
      <c r="J125" s="11">
        <v>1048.2705920400001</v>
      </c>
      <c r="K125" s="13">
        <v>48.282491203299998</v>
      </c>
      <c r="O125">
        <f t="shared" si="42"/>
        <v>53.433717425776443</v>
      </c>
      <c r="U125" s="11">
        <v>28</v>
      </c>
      <c r="V125" s="11">
        <v>50</v>
      </c>
      <c r="W125" s="11">
        <v>25</v>
      </c>
      <c r="X125" s="11">
        <v>2.5000000000000001E-2</v>
      </c>
      <c r="Y125" s="11">
        <v>864.21228027300003</v>
      </c>
      <c r="Z125" s="11">
        <v>1135.8215332</v>
      </c>
      <c r="AA125" s="11">
        <v>1023.18247437</v>
      </c>
      <c r="AB125" s="11">
        <v>53.957768789600003</v>
      </c>
      <c r="AF125">
        <f t="shared" si="44"/>
        <v>54.301672594399982</v>
      </c>
    </row>
    <row r="126" spans="3:51" x14ac:dyDescent="0.25">
      <c r="C126" s="1">
        <f>C39</f>
        <v>28</v>
      </c>
      <c r="D126" s="11">
        <v>29</v>
      </c>
      <c r="E126" s="11">
        <v>50</v>
      </c>
      <c r="F126" s="11">
        <v>25</v>
      </c>
      <c r="G126" s="11">
        <v>2.5000000000000001E-2</v>
      </c>
      <c r="H126" s="11">
        <v>792.16180419900002</v>
      </c>
      <c r="I126" s="11">
        <v>1025.5422363299999</v>
      </c>
      <c r="J126" s="11">
        <v>900.07147216800001</v>
      </c>
      <c r="K126" s="13">
        <v>57.347570996899996</v>
      </c>
      <c r="O126">
        <f t="shared" si="42"/>
        <v>45.879532510049017</v>
      </c>
      <c r="U126" s="11">
        <v>29</v>
      </c>
      <c r="V126" s="11">
        <v>50</v>
      </c>
      <c r="W126" s="11">
        <v>25</v>
      </c>
      <c r="X126" s="11">
        <v>2.5000000000000001E-2</v>
      </c>
      <c r="Y126" s="11">
        <v>732.61657714800003</v>
      </c>
      <c r="Z126" s="11">
        <v>1028.5509033200001</v>
      </c>
      <c r="AA126" s="11">
        <v>870.30007934599996</v>
      </c>
      <c r="AB126" s="11">
        <v>64.0935593385</v>
      </c>
      <c r="AF126">
        <f t="shared" si="44"/>
        <v>46.187997890234833</v>
      </c>
    </row>
    <row r="133" spans="57:58" x14ac:dyDescent="0.25">
      <c r="BE133" t="s">
        <v>56</v>
      </c>
    </row>
    <row r="135" spans="57:58" x14ac:dyDescent="0.25">
      <c r="BE135" t="s">
        <v>54</v>
      </c>
    </row>
    <row r="137" spans="57:58" x14ac:dyDescent="0.25">
      <c r="BE137" t="s">
        <v>30</v>
      </c>
      <c r="BF137" t="s">
        <v>55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57:58" x14ac:dyDescent="0.25">
      <c r="BE145">
        <v>30</v>
      </c>
      <c r="BF145">
        <v>-6.6870000000000002E-3</v>
      </c>
    </row>
    <row r="146" spans="57:58" x14ac:dyDescent="0.25">
      <c r="BE146">
        <v>40</v>
      </c>
      <c r="BF146">
        <v>3.0980000000000001E-2</v>
      </c>
    </row>
    <row r="147" spans="57:58" x14ac:dyDescent="0.25">
      <c r="BE147">
        <v>50</v>
      </c>
      <c r="BF147">
        <v>-1.2149999999999999E-2</v>
      </c>
    </row>
    <row r="161" spans="3:17" x14ac:dyDescent="0.25">
      <c r="C161" t="s">
        <v>27</v>
      </c>
    </row>
    <row r="162" spans="3:17" x14ac:dyDescent="0.25">
      <c r="E162" t="s">
        <v>34</v>
      </c>
      <c r="N162" t="s">
        <v>31</v>
      </c>
    </row>
    <row r="165" spans="3:17" x14ac:dyDescent="0.25">
      <c r="E165" t="s">
        <v>28</v>
      </c>
      <c r="N165" t="s">
        <v>28</v>
      </c>
    </row>
    <row r="166" spans="3:17" x14ac:dyDescent="0.25">
      <c r="C166" t="s">
        <v>8</v>
      </c>
      <c r="D166" t="s">
        <v>0</v>
      </c>
      <c r="E166" t="s">
        <v>29</v>
      </c>
      <c r="F166" t="s">
        <v>26</v>
      </c>
      <c r="G166" t="s">
        <v>30</v>
      </c>
      <c r="H166" t="s">
        <v>32</v>
      </c>
      <c r="N166" t="s">
        <v>29</v>
      </c>
      <c r="O166" t="s">
        <v>26</v>
      </c>
      <c r="P166" t="s">
        <v>30</v>
      </c>
      <c r="Q166" t="s">
        <v>33</v>
      </c>
    </row>
    <row r="167" spans="3:17" x14ac:dyDescent="0.25">
      <c r="C167">
        <f>C11</f>
        <v>-28</v>
      </c>
      <c r="D167" s="11"/>
      <c r="E167" s="11"/>
      <c r="F167" s="11"/>
      <c r="G167" s="11"/>
      <c r="H167" s="6" t="e">
        <f>E167/F167</f>
        <v>#DIV/0!</v>
      </c>
      <c r="N167" s="11"/>
      <c r="O167" s="11"/>
      <c r="P167" s="11"/>
      <c r="Q167" s="6" t="e">
        <f>N167/O167</f>
        <v>#DIV/0!</v>
      </c>
    </row>
    <row r="168" spans="3:17" x14ac:dyDescent="0.25">
      <c r="C168">
        <f t="shared" ref="C168" si="70">C12</f>
        <v>-26</v>
      </c>
      <c r="D168" s="11"/>
      <c r="E168" s="11"/>
      <c r="F168" s="11"/>
      <c r="G168" s="11"/>
      <c r="H168" s="6" t="e">
        <f t="shared" ref="H168:H195" si="71">E168/F168</f>
        <v>#DIV/0!</v>
      </c>
      <c r="N168" s="11"/>
      <c r="O168" s="11"/>
      <c r="P168" s="11"/>
      <c r="Q168" s="6" t="e">
        <f t="shared" ref="Q168:Q195" si="72">N168/O168</f>
        <v>#DIV/0!</v>
      </c>
    </row>
    <row r="169" spans="3:17" x14ac:dyDescent="0.25">
      <c r="C169">
        <f t="shared" ref="C169" si="73">C13</f>
        <v>-24</v>
      </c>
      <c r="D169" s="11"/>
      <c r="E169" s="11"/>
      <c r="F169" s="11"/>
      <c r="G169" s="11"/>
      <c r="H169" s="6" t="e">
        <f t="shared" si="71"/>
        <v>#DIV/0!</v>
      </c>
      <c r="N169" s="11"/>
      <c r="O169" s="11"/>
      <c r="P169" s="11"/>
      <c r="Q169" s="6" t="e">
        <f t="shared" si="72"/>
        <v>#DIV/0!</v>
      </c>
    </row>
    <row r="170" spans="3:17" x14ac:dyDescent="0.25">
      <c r="C170">
        <f t="shared" ref="C170" si="74">C14</f>
        <v>-22</v>
      </c>
      <c r="D170" s="11"/>
      <c r="E170" s="11"/>
      <c r="F170" s="11"/>
      <c r="G170" s="11"/>
      <c r="H170" s="6" t="e">
        <f t="shared" si="71"/>
        <v>#DIV/0!</v>
      </c>
      <c r="N170" s="11"/>
      <c r="O170" s="11"/>
      <c r="P170" s="11"/>
      <c r="Q170" s="6" t="e">
        <f t="shared" si="72"/>
        <v>#DIV/0!</v>
      </c>
    </row>
    <row r="171" spans="3:17" x14ac:dyDescent="0.25">
      <c r="C171">
        <f t="shared" ref="C171" si="75">C15</f>
        <v>-20</v>
      </c>
      <c r="D171" s="11"/>
      <c r="E171" s="11"/>
      <c r="F171" s="11"/>
      <c r="G171" s="11"/>
      <c r="H171" s="6" t="e">
        <f t="shared" si="71"/>
        <v>#DIV/0!</v>
      </c>
      <c r="N171" s="11"/>
      <c r="O171" s="11"/>
      <c r="P171" s="11"/>
      <c r="Q171" s="6" t="e">
        <f t="shared" si="72"/>
        <v>#DIV/0!</v>
      </c>
    </row>
    <row r="172" spans="3:17" x14ac:dyDescent="0.25">
      <c r="C172">
        <f t="shared" ref="C172" si="76">C16</f>
        <v>-18</v>
      </c>
      <c r="D172" s="11"/>
      <c r="E172" s="11"/>
      <c r="F172" s="11"/>
      <c r="G172" s="11"/>
      <c r="H172" s="6" t="e">
        <f t="shared" si="71"/>
        <v>#DIV/0!</v>
      </c>
      <c r="N172" s="11"/>
      <c r="O172" s="11"/>
      <c r="P172" s="11"/>
      <c r="Q172" s="6" t="e">
        <f t="shared" si="72"/>
        <v>#DIV/0!</v>
      </c>
    </row>
    <row r="173" spans="3:17" x14ac:dyDescent="0.25">
      <c r="C173">
        <f t="shared" ref="C173" si="77">C17</f>
        <v>-16</v>
      </c>
      <c r="D173" s="11"/>
      <c r="E173" s="11"/>
      <c r="F173" s="11"/>
      <c r="G173" s="11"/>
      <c r="H173" s="6" t="e">
        <f t="shared" si="71"/>
        <v>#DIV/0!</v>
      </c>
      <c r="N173" s="11"/>
      <c r="O173" s="11"/>
      <c r="P173" s="11"/>
      <c r="Q173" s="6" t="e">
        <f t="shared" si="72"/>
        <v>#DIV/0!</v>
      </c>
    </row>
    <row r="174" spans="3:17" x14ac:dyDescent="0.25">
      <c r="C174">
        <f t="shared" ref="C174" si="78">C18</f>
        <v>-14</v>
      </c>
      <c r="D174" s="11"/>
      <c r="E174" s="11"/>
      <c r="F174" s="11"/>
      <c r="G174" s="11"/>
      <c r="H174" s="6" t="e">
        <f t="shared" si="71"/>
        <v>#DIV/0!</v>
      </c>
      <c r="N174" s="11"/>
      <c r="O174" s="11"/>
      <c r="P174" s="11"/>
      <c r="Q174" s="6" t="e">
        <f t="shared" si="72"/>
        <v>#DIV/0!</v>
      </c>
    </row>
    <row r="175" spans="3:17" x14ac:dyDescent="0.25">
      <c r="C175">
        <f t="shared" ref="C175" si="79">C19</f>
        <v>-12</v>
      </c>
      <c r="D175" s="11"/>
      <c r="E175" s="11"/>
      <c r="F175" s="11"/>
      <c r="G175" s="11"/>
      <c r="H175" s="6" t="e">
        <f t="shared" si="71"/>
        <v>#DIV/0!</v>
      </c>
      <c r="N175" s="11"/>
      <c r="O175" s="11"/>
      <c r="P175" s="11"/>
      <c r="Q175" s="6" t="e">
        <f t="shared" si="72"/>
        <v>#DIV/0!</v>
      </c>
    </row>
    <row r="176" spans="3:17" x14ac:dyDescent="0.25">
      <c r="C176">
        <f t="shared" ref="C176" si="80">C20</f>
        <v>-10</v>
      </c>
      <c r="D176" s="11"/>
      <c r="E176" s="11"/>
      <c r="F176" s="11"/>
      <c r="G176" s="11"/>
      <c r="H176" s="6" t="e">
        <f t="shared" si="71"/>
        <v>#DIV/0!</v>
      </c>
      <c r="N176" s="11"/>
      <c r="O176" s="11"/>
      <c r="P176" s="11"/>
      <c r="Q176" s="6" t="e">
        <f t="shared" si="72"/>
        <v>#DIV/0!</v>
      </c>
    </row>
    <row r="177" spans="3:17" x14ac:dyDescent="0.25">
      <c r="C177">
        <f t="shared" ref="C177" si="81">C21</f>
        <v>-8</v>
      </c>
      <c r="D177" s="11"/>
      <c r="E177" s="11"/>
      <c r="F177" s="11"/>
      <c r="G177" s="11"/>
      <c r="H177" s="6" t="e">
        <f t="shared" si="71"/>
        <v>#DIV/0!</v>
      </c>
      <c r="N177" s="11"/>
      <c r="O177" s="11"/>
      <c r="P177" s="11"/>
      <c r="Q177" s="6" t="e">
        <f t="shared" si="72"/>
        <v>#DIV/0!</v>
      </c>
    </row>
    <row r="178" spans="3:17" x14ac:dyDescent="0.25">
      <c r="C178">
        <f t="shared" ref="C178" si="82">C22</f>
        <v>-6</v>
      </c>
      <c r="D178" s="11"/>
      <c r="E178" s="11"/>
      <c r="F178" s="11"/>
      <c r="G178" s="11"/>
      <c r="H178" s="6" t="e">
        <f t="shared" si="71"/>
        <v>#DIV/0!</v>
      </c>
      <c r="N178" s="11"/>
      <c r="O178" s="11"/>
      <c r="P178" s="11"/>
      <c r="Q178" s="6" t="e">
        <f t="shared" si="72"/>
        <v>#DIV/0!</v>
      </c>
    </row>
    <row r="179" spans="3:17" x14ac:dyDescent="0.25">
      <c r="C179">
        <f t="shared" ref="C179" si="83">C23</f>
        <v>-4</v>
      </c>
      <c r="D179" s="11"/>
      <c r="E179" s="11"/>
      <c r="F179" s="11"/>
      <c r="G179" s="11"/>
      <c r="H179" s="6" t="e">
        <f t="shared" si="71"/>
        <v>#DIV/0!</v>
      </c>
      <c r="N179" s="11"/>
      <c r="O179" s="11"/>
      <c r="P179" s="11"/>
      <c r="Q179" s="6" t="e">
        <f t="shared" si="72"/>
        <v>#DIV/0!</v>
      </c>
    </row>
    <row r="180" spans="3:17" x14ac:dyDescent="0.25">
      <c r="C180">
        <f t="shared" ref="C180" si="84">C24</f>
        <v>-2</v>
      </c>
      <c r="D180" s="11"/>
      <c r="E180" s="11"/>
      <c r="F180" s="11"/>
      <c r="G180" s="11"/>
      <c r="H180" s="6" t="e">
        <f t="shared" si="71"/>
        <v>#DIV/0!</v>
      </c>
      <c r="N180" s="11"/>
      <c r="O180" s="11"/>
      <c r="P180" s="11"/>
      <c r="Q180" s="6" t="e">
        <f t="shared" si="72"/>
        <v>#DIV/0!</v>
      </c>
    </row>
    <row r="181" spans="3:17" x14ac:dyDescent="0.25">
      <c r="C181">
        <f t="shared" ref="C181" si="85">C25</f>
        <v>0</v>
      </c>
      <c r="D181" s="11"/>
      <c r="E181" s="11"/>
      <c r="F181" s="11"/>
      <c r="G181" s="11"/>
      <c r="H181" s="6" t="e">
        <f t="shared" si="71"/>
        <v>#DIV/0!</v>
      </c>
      <c r="N181" s="11"/>
      <c r="O181" s="11"/>
      <c r="P181" s="11"/>
      <c r="Q181" s="6" t="e">
        <f t="shared" si="72"/>
        <v>#DIV/0!</v>
      </c>
    </row>
    <row r="182" spans="3:17" x14ac:dyDescent="0.25">
      <c r="C182">
        <f t="shared" ref="C182" si="86">C26</f>
        <v>2</v>
      </c>
      <c r="D182" s="11"/>
      <c r="E182" s="11"/>
      <c r="F182" s="11"/>
      <c r="G182" s="11"/>
      <c r="H182" s="6" t="e">
        <f t="shared" si="71"/>
        <v>#DIV/0!</v>
      </c>
      <c r="N182" s="11"/>
      <c r="O182" s="11"/>
      <c r="P182" s="11"/>
      <c r="Q182" s="6" t="e">
        <f t="shared" si="72"/>
        <v>#DIV/0!</v>
      </c>
    </row>
    <row r="183" spans="3:17" x14ac:dyDescent="0.25">
      <c r="C183">
        <f t="shared" ref="C183" si="87">C27</f>
        <v>4</v>
      </c>
      <c r="D183" s="11"/>
      <c r="E183" s="11"/>
      <c r="F183" s="11"/>
      <c r="G183" s="11"/>
      <c r="H183" s="6" t="e">
        <f t="shared" si="71"/>
        <v>#DIV/0!</v>
      </c>
      <c r="N183" s="11"/>
      <c r="O183" s="11"/>
      <c r="P183" s="11"/>
      <c r="Q183" s="6" t="e">
        <f t="shared" si="72"/>
        <v>#DIV/0!</v>
      </c>
    </row>
    <row r="184" spans="3:17" x14ac:dyDescent="0.25">
      <c r="C184">
        <f t="shared" ref="C184" si="88">C28</f>
        <v>6</v>
      </c>
      <c r="D184" s="11"/>
      <c r="E184" s="11"/>
      <c r="F184" s="11"/>
      <c r="G184" s="11"/>
      <c r="H184" s="6" t="e">
        <f t="shared" si="71"/>
        <v>#DIV/0!</v>
      </c>
      <c r="N184" s="11"/>
      <c r="O184" s="11"/>
      <c r="P184" s="11"/>
      <c r="Q184" s="6" t="e">
        <f t="shared" si="72"/>
        <v>#DIV/0!</v>
      </c>
    </row>
    <row r="185" spans="3:17" x14ac:dyDescent="0.25">
      <c r="C185">
        <f t="shared" ref="C185" si="89">C29</f>
        <v>8</v>
      </c>
      <c r="D185" s="11"/>
      <c r="E185" s="11"/>
      <c r="F185" s="11"/>
      <c r="G185" s="11"/>
      <c r="H185" s="6" t="e">
        <f t="shared" si="71"/>
        <v>#DIV/0!</v>
      </c>
      <c r="N185" s="11"/>
      <c r="O185" s="11"/>
      <c r="P185" s="11"/>
      <c r="Q185" s="6" t="e">
        <f t="shared" si="72"/>
        <v>#DIV/0!</v>
      </c>
    </row>
    <row r="186" spans="3:17" x14ac:dyDescent="0.25">
      <c r="C186">
        <f t="shared" ref="C186" si="90">C30</f>
        <v>10</v>
      </c>
      <c r="D186" s="11"/>
      <c r="E186" s="11"/>
      <c r="F186" s="11"/>
      <c r="G186" s="11"/>
      <c r="H186" s="6" t="e">
        <f t="shared" si="71"/>
        <v>#DIV/0!</v>
      </c>
      <c r="N186" s="11"/>
      <c r="O186" s="11"/>
      <c r="P186" s="11"/>
      <c r="Q186" s="6" t="e">
        <f t="shared" si="72"/>
        <v>#DIV/0!</v>
      </c>
    </row>
    <row r="187" spans="3:17" x14ac:dyDescent="0.25">
      <c r="C187">
        <f t="shared" ref="C187" si="91">C31</f>
        <v>12</v>
      </c>
      <c r="D187" s="11"/>
      <c r="E187" s="11"/>
      <c r="F187" s="11"/>
      <c r="G187" s="11"/>
      <c r="H187" s="6" t="e">
        <f t="shared" si="71"/>
        <v>#DIV/0!</v>
      </c>
      <c r="N187" s="11"/>
      <c r="O187" s="11"/>
      <c r="P187" s="11"/>
      <c r="Q187" s="6" t="e">
        <f t="shared" si="72"/>
        <v>#DIV/0!</v>
      </c>
    </row>
    <row r="188" spans="3:17" x14ac:dyDescent="0.25">
      <c r="C188">
        <f t="shared" ref="C188" si="92">C32</f>
        <v>14</v>
      </c>
      <c r="D188" s="11"/>
      <c r="E188" s="11"/>
      <c r="F188" s="11"/>
      <c r="G188" s="11"/>
      <c r="H188" s="6" t="e">
        <f t="shared" si="71"/>
        <v>#DIV/0!</v>
      </c>
      <c r="N188" s="11"/>
      <c r="O188" s="11"/>
      <c r="P188" s="11"/>
      <c r="Q188" s="6" t="e">
        <f t="shared" si="72"/>
        <v>#DIV/0!</v>
      </c>
    </row>
    <row r="189" spans="3:17" x14ac:dyDescent="0.25">
      <c r="C189">
        <f t="shared" ref="C189" si="93">C33</f>
        <v>16</v>
      </c>
      <c r="D189" s="11"/>
      <c r="E189" s="11"/>
      <c r="F189" s="11"/>
      <c r="G189" s="11"/>
      <c r="H189" s="6" t="e">
        <f t="shared" si="71"/>
        <v>#DIV/0!</v>
      </c>
      <c r="N189" s="11"/>
      <c r="O189" s="11"/>
      <c r="P189" s="11"/>
      <c r="Q189" s="6" t="e">
        <f t="shared" si="72"/>
        <v>#DIV/0!</v>
      </c>
    </row>
    <row r="190" spans="3:17" x14ac:dyDescent="0.25">
      <c r="C190">
        <f t="shared" ref="C190" si="94">C34</f>
        <v>18</v>
      </c>
      <c r="D190" s="11"/>
      <c r="E190" s="11"/>
      <c r="F190" s="11"/>
      <c r="G190" s="11"/>
      <c r="H190" s="6" t="e">
        <f t="shared" si="71"/>
        <v>#DIV/0!</v>
      </c>
      <c r="N190" s="11"/>
      <c r="O190" s="11"/>
      <c r="P190" s="11"/>
      <c r="Q190" s="6" t="e">
        <f t="shared" si="72"/>
        <v>#DIV/0!</v>
      </c>
    </row>
    <row r="191" spans="3:17" x14ac:dyDescent="0.25">
      <c r="C191">
        <f t="shared" ref="C191" si="95">C35</f>
        <v>20</v>
      </c>
      <c r="D191" s="11"/>
      <c r="E191" s="11"/>
      <c r="F191" s="11"/>
      <c r="G191" s="11"/>
      <c r="H191" s="6" t="e">
        <f t="shared" si="71"/>
        <v>#DIV/0!</v>
      </c>
      <c r="N191" s="11"/>
      <c r="O191" s="11"/>
      <c r="P191" s="11"/>
      <c r="Q191" s="6" t="e">
        <f t="shared" si="72"/>
        <v>#DIV/0!</v>
      </c>
    </row>
    <row r="192" spans="3:17" x14ac:dyDescent="0.25">
      <c r="C192">
        <f t="shared" ref="C192" si="96">C36</f>
        <v>22</v>
      </c>
      <c r="D192" s="11"/>
      <c r="E192" s="11"/>
      <c r="F192" s="11"/>
      <c r="G192" s="11"/>
      <c r="H192" s="6" t="e">
        <f t="shared" si="71"/>
        <v>#DIV/0!</v>
      </c>
      <c r="N192" s="11"/>
      <c r="O192" s="11"/>
      <c r="P192" s="11"/>
      <c r="Q192" s="6" t="e">
        <f t="shared" si="72"/>
        <v>#DIV/0!</v>
      </c>
    </row>
    <row r="193" spans="3:17" x14ac:dyDescent="0.25">
      <c r="C193">
        <f t="shared" ref="C193" si="97">C37</f>
        <v>24</v>
      </c>
      <c r="D193" s="11"/>
      <c r="E193" s="11"/>
      <c r="F193" s="11"/>
      <c r="G193" s="11"/>
      <c r="H193" s="6" t="e">
        <f t="shared" si="71"/>
        <v>#DIV/0!</v>
      </c>
      <c r="N193" s="11"/>
      <c r="O193" s="11"/>
      <c r="P193" s="11"/>
      <c r="Q193" s="6" t="e">
        <f t="shared" si="72"/>
        <v>#DIV/0!</v>
      </c>
    </row>
    <row r="194" spans="3:17" x14ac:dyDescent="0.25">
      <c r="C194">
        <f t="shared" ref="C194" si="98">C38</f>
        <v>26</v>
      </c>
      <c r="D194" s="11"/>
      <c r="E194" s="11"/>
      <c r="F194" s="11"/>
      <c r="G194" s="11"/>
      <c r="H194" s="6" t="e">
        <f t="shared" si="71"/>
        <v>#DIV/0!</v>
      </c>
      <c r="N194" s="11"/>
      <c r="O194" s="11"/>
      <c r="P194" s="11"/>
      <c r="Q194" s="6" t="e">
        <f t="shared" si="72"/>
        <v>#DIV/0!</v>
      </c>
    </row>
    <row r="195" spans="3:17" x14ac:dyDescent="0.25">
      <c r="C195">
        <f t="shared" ref="C195" si="99">C39</f>
        <v>28</v>
      </c>
      <c r="D195" s="11"/>
      <c r="E195" s="11"/>
      <c r="F195" s="11"/>
      <c r="G195" s="11"/>
      <c r="H195" s="6" t="e">
        <f t="shared" si="71"/>
        <v>#DIV/0!</v>
      </c>
      <c r="N195" s="11"/>
      <c r="O195" s="11"/>
      <c r="P195" s="11"/>
      <c r="Q195" s="6" t="e">
        <f t="shared" si="72"/>
        <v>#DIV/0!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2022-10-14T13:25:59Z</dcterms:modified>
</cp:coreProperties>
</file>