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WUSTL_Data\ROIs\UM_ROIs\"/>
    </mc:Choice>
  </mc:AlternateContent>
  <xr:revisionPtr revIDLastSave="0" documentId="13_ncr:1_{02E859F3-0C9C-4F12-B7AB-9B7283F360AC}" xr6:coauthVersionLast="47" xr6:coauthVersionMax="47" xr10:uidLastSave="{00000000-0000-0000-0000-000000000000}"/>
  <bookViews>
    <workbookView xWindow="-28020" yWindow="510" windowWidth="27660" windowHeight="12945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9" i="3" l="1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E34" i="3"/>
  <c r="AD34" i="3"/>
  <c r="AE33" i="3"/>
  <c r="AD33" i="3"/>
  <c r="AF33" i="3" s="1"/>
  <c r="AE32" i="3"/>
  <c r="AD32" i="3"/>
  <c r="AF32" i="3" s="1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31" i="3"/>
  <c r="AF34" i="3"/>
  <c r="AF35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AF8" i="3" l="1"/>
  <c r="O8" i="3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9" i="3" l="1"/>
  <c r="P13" i="3"/>
  <c r="AG13" i="3"/>
  <c r="C192" i="3"/>
  <c r="P36" i="3"/>
  <c r="AG36" i="3"/>
  <c r="C194" i="3"/>
  <c r="AG38" i="3"/>
  <c r="P38" i="3"/>
  <c r="C195" i="3"/>
  <c r="AG39" i="3"/>
  <c r="P39" i="3"/>
  <c r="C168" i="3"/>
  <c r="P12" i="3"/>
  <c r="AG12" i="3"/>
  <c r="C193" i="3"/>
  <c r="AG37" i="3"/>
  <c r="P37" i="3"/>
  <c r="C167" i="3"/>
  <c r="P11" i="3"/>
  <c r="AG11" i="3"/>
  <c r="C191" i="3"/>
  <c r="P35" i="3"/>
  <c r="AG35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<sst xmlns="http://schemas.openxmlformats.org/spreadsheetml/2006/main" count="241" uniqueCount="63">
  <si>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</si>
  <si>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</si>
  <si>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</si>
  <si>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</si>
  <si>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</si>
  <si>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</si>
  <si>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</si>
  <si>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</si>
  <si>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</si>
  <si>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</si>
  <si>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</si>
  <si>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</si>
  <si>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</si>
  <si>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</si>
  <si>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</si>
  <si>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</si>
  <si>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</si>
  <si>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</si>
  <si>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</si>
  <si>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</si>
  <si>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</si>
  <si>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</si>
  <si>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</si>
  <si>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</si>
  <si>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</si>
  <si>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</si>
  <si>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</si>
  <si>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</si>
  <si>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</si>
  <si>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</si>
  <si>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</si>
  <si>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</si>
  <si>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</si>
  <si>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</si>
  <si>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</si>
  <si>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</si>
  <si>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</si>
  <si>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</si>
  <si>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</si>
  <si>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</si>
  <si>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</si>
  <si>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</si>
  <si>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</si>
  <si>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</si>
  <si>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</si>
  <si>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</si>
  <si>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</si>
  <si>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</si>
  <si>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</si>
  <si>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</si>
  <si>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</si>
  <si>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</si>
  <si>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</si>
  <si>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</si>
  <si>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</si>
  <si>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</si>
  <si>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</si>
  <si>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</si>
  <si>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</si>
  <si>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</si>
  <si>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Agil_Day1Pass1_UMmade_DWIlob-label.mhd</t>
  </si>
  <si>
    <t>N</t>
  </si>
  <si>
    <t>L:\BRoss_Lab\MF_CIRP_Subgroups\IADP_WG_TCONS\DWIphantomRoundRobin\WUSTL_Data\ITK_Format\Agilent_11.74T_UMichReconNominalbvals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</si>
</sst>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WUSTL</a:t>
            </a:r>
            <a:r>
              <a:rPr lang="en-US" baseline="0"/>
              <a:t> 11.74T Agilent </a:t>
            </a:r>
            <a:r>
              <a:rPr lang="en-US"/>
              <a:t>ADC Pass 1 </a:t>
            </a:r>
          </a:p>
        </c:rich>
      </c:tx>
      <c:layout>
        <c:manualLayout>
          <c:xMode val="edge"/>
          <c:yMode val="edge"/>
          <c:x val="5.1707461452868116E-3"/>
          <c:y val="2.85714071455514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6.0438244805762743E-2"/>
                  <c:y val="-0.33531808375096833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1.0378087984</c:v>
                </c:pt>
                <c:pt idx="3">
                  <c:v>1.0544051171900002</c:v>
                </c:pt>
                <c:pt idx="4">
                  <c:v>1.06672829391</c:v>
                </c:pt>
                <c:pt idx="5">
                  <c:v>1.0712326831099999</c:v>
                </c:pt>
                <c:pt idx="6">
                  <c:v>1.07732280124</c:v>
                </c:pt>
                <c:pt idx="7">
                  <c:v>1.08789877789</c:v>
                </c:pt>
                <c:pt idx="8">
                  <c:v>1.0918688462200001</c:v>
                </c:pt>
                <c:pt idx="9">
                  <c:v>1.09436026855</c:v>
                </c:pt>
                <c:pt idx="10">
                  <c:v>1.0835760034199999</c:v>
                </c:pt>
                <c:pt idx="11">
                  <c:v>1.1025985571300001</c:v>
                </c:pt>
                <c:pt idx="12">
                  <c:v>1.10542028076</c:v>
                </c:pt>
                <c:pt idx="13">
                  <c:v>1.1055071833699999</c:v>
                </c:pt>
                <c:pt idx="14">
                  <c:v>1.0968115942400001</c:v>
                </c:pt>
                <c:pt idx="15">
                  <c:v>1.0958357763700002</c:v>
                </c:pt>
                <c:pt idx="16">
                  <c:v>1.10146908509</c:v>
                </c:pt>
                <c:pt idx="17">
                  <c:v>1.09875744873</c:v>
                </c:pt>
                <c:pt idx="18">
                  <c:v>1.1037917285200001</c:v>
                </c:pt>
                <c:pt idx="19">
                  <c:v>1.0996811547400001</c:v>
                </c:pt>
                <c:pt idx="20">
                  <c:v>1.0951791992200002</c:v>
                </c:pt>
                <c:pt idx="21">
                  <c:v>1.1040913060000002</c:v>
                </c:pt>
                <c:pt idx="22">
                  <c:v>1.10857125795</c:v>
                </c:pt>
                <c:pt idx="23">
                  <c:v>1.1081762695299999</c:v>
                </c:pt>
                <c:pt idx="24">
                  <c:v>1.0923992846700001</c:v>
                </c:pt>
                <c:pt idx="25">
                  <c:v>1.07235140147</c:v>
                </c:pt>
                <c:pt idx="26">
                  <c:v>1.0804736987300001</c:v>
                </c:pt>
                <c:pt idx="27">
                  <c:v>1.0692115600600001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1.1838891473946336</c:v>
                </c:pt>
                <c:pt idx="1">
                  <c:v>203.88989992101835</c:v>
                </c:pt>
                <c:pt idx="2">
                  <c:v>204.54940230100945</c:v>
                </c:pt>
                <c:pt idx="3">
                  <c:v>203.95584019917368</c:v>
                </c:pt>
                <c:pt idx="4">
                  <c:v>201.2261796427097</c:v>
                </c:pt>
                <c:pt idx="5">
                  <c:v>200.21954425236771</c:v>
                </c:pt>
                <c:pt idx="6">
                  <c:v>199.16078372480456</c:v>
                </c:pt>
                <c:pt idx="7">
                  <c:v>200.45279330888928</c:v>
                </c:pt>
                <c:pt idx="8">
                  <c:v>203.02049551290037</c:v>
                </c:pt>
                <c:pt idx="9">
                  <c:v>200.78201197046664</c:v>
                </c:pt>
                <c:pt idx="10">
                  <c:v>202.52308829352847</c:v>
                </c:pt>
                <c:pt idx="11">
                  <c:v>204.31614462545738</c:v>
                </c:pt>
                <c:pt idx="12">
                  <c:v>206.56635412983275</c:v>
                </c:pt>
                <c:pt idx="13">
                  <c:v>204.44026627060964</c:v>
                </c:pt>
                <c:pt idx="14">
                  <c:v>198.86975718172204</c:v>
                </c:pt>
                <c:pt idx="15">
                  <c:v>198.21645143509809</c:v>
                </c:pt>
                <c:pt idx="16">
                  <c:v>197.06123665577636</c:v>
                </c:pt>
                <c:pt idx="17">
                  <c:v>190.9522028669289</c:v>
                </c:pt>
                <c:pt idx="18">
                  <c:v>187.19127144360775</c:v>
                </c:pt>
                <c:pt idx="19">
                  <c:v>184.15811326308435</c:v>
                </c:pt>
                <c:pt idx="20">
                  <c:v>176.3452277693205</c:v>
                </c:pt>
                <c:pt idx="21">
                  <c:v>173.42568513868648</c:v>
                </c:pt>
                <c:pt idx="22">
                  <c:v>164.60668133376129</c:v>
                </c:pt>
                <c:pt idx="23">
                  <c:v>158.77985202142011</c:v>
                </c:pt>
                <c:pt idx="24">
                  <c:v>151.26538143893296</c:v>
                </c:pt>
                <c:pt idx="25">
                  <c:v>145.12965096134641</c:v>
                </c:pt>
                <c:pt idx="26">
                  <c:v>138.41531370943227</c:v>
                </c:pt>
                <c:pt idx="27">
                  <c:v>123.36659319444874</c:v>
                </c:pt>
                <c:pt idx="28">
                  <c:v>92.882095811810359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1.347428797718377</c:v>
                </c:pt>
                <c:pt idx="1">
                  <c:v>266.1831095845933</c:v>
                </c:pt>
                <c:pt idx="2">
                  <c:v>264.23771241735739</c:v>
                </c:pt>
                <c:pt idx="3">
                  <c:v>263.21892609419689</c:v>
                </c:pt>
                <c:pt idx="4">
                  <c:v>260.6828298785386</c:v>
                </c:pt>
                <c:pt idx="5">
                  <c:v>264.10612482748155</c:v>
                </c:pt>
                <c:pt idx="6">
                  <c:v>263.46040193568348</c:v>
                </c:pt>
                <c:pt idx="7">
                  <c:v>262.85857325088659</c:v>
                </c:pt>
                <c:pt idx="8">
                  <c:v>267.82474612664487</c:v>
                </c:pt>
                <c:pt idx="9">
                  <c:v>266.1607887362083</c:v>
                </c:pt>
                <c:pt idx="10">
                  <c:v>269.56968419842866</c:v>
                </c:pt>
                <c:pt idx="11">
                  <c:v>264.78166279064652</c:v>
                </c:pt>
                <c:pt idx="12">
                  <c:v>267.73988794387651</c:v>
                </c:pt>
                <c:pt idx="13">
                  <c:v>261.48034634467245</c:v>
                </c:pt>
                <c:pt idx="14">
                  <c:v>261.57893496977971</c:v>
                </c:pt>
                <c:pt idx="15">
                  <c:v>263.63780638139121</c:v>
                </c:pt>
                <c:pt idx="16">
                  <c:v>257.18831175131334</c:v>
                </c:pt>
                <c:pt idx="17">
                  <c:v>253.03337973574247</c:v>
                </c:pt>
                <c:pt idx="18">
                  <c:v>249.21039586461319</c:v>
                </c:pt>
                <c:pt idx="19">
                  <c:v>240.01283122573642</c:v>
                </c:pt>
                <c:pt idx="20">
                  <c:v>234.31805627906868</c:v>
                </c:pt>
                <c:pt idx="21">
                  <c:v>230.6550843398787</c:v>
                </c:pt>
                <c:pt idx="22">
                  <c:v>223.08393420120439</c:v>
                </c:pt>
                <c:pt idx="23">
                  <c:v>213.93374175783217</c:v>
                </c:pt>
                <c:pt idx="24">
                  <c:v>201.18969794047317</c:v>
                </c:pt>
                <c:pt idx="25">
                  <c:v>192.17856460814315</c:v>
                </c:pt>
                <c:pt idx="26">
                  <c:v>177.39159412392345</c:v>
                </c:pt>
                <c:pt idx="27">
                  <c:v>157.91938764831255</c:v>
                </c:pt>
                <c:pt idx="28">
                  <c:v>120.12701236195537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1.7811543370971537</c:v>
                </c:pt>
                <c:pt idx="1">
                  <c:v>98.718516132651231</c:v>
                </c:pt>
                <c:pt idx="2">
                  <c:v>94.038444187733361</c:v>
                </c:pt>
                <c:pt idx="3">
                  <c:v>90.704075073313618</c:v>
                </c:pt>
                <c:pt idx="4">
                  <c:v>87.352872608210433</c:v>
                </c:pt>
                <c:pt idx="5">
                  <c:v>86.096585944636715</c:v>
                </c:pt>
                <c:pt idx="6">
                  <c:v>84.594526948264317</c:v>
                </c:pt>
                <c:pt idx="7">
                  <c:v>83.356783824865516</c:v>
                </c:pt>
                <c:pt idx="8">
                  <c:v>83.768991260009713</c:v>
                </c:pt>
                <c:pt idx="9">
                  <c:v>82.425369076934274</c:v>
                </c:pt>
                <c:pt idx="10">
                  <c:v>84.919724157775363</c:v>
                </c:pt>
                <c:pt idx="11">
                  <c:v>82.491049661471408</c:v>
                </c:pt>
                <c:pt idx="12">
                  <c:v>82.907285953637697</c:v>
                </c:pt>
                <c:pt idx="13">
                  <c:v>82.043964606334626</c:v>
                </c:pt>
                <c:pt idx="14">
                  <c:v>81.205870754158724</c:v>
                </c:pt>
                <c:pt idx="15">
                  <c:v>81.094714607922597</c:v>
                </c:pt>
                <c:pt idx="16">
                  <c:v>79.707649812463956</c:v>
                </c:pt>
                <c:pt idx="17">
                  <c:v>77.658457937790317</c:v>
                </c:pt>
                <c:pt idx="18">
                  <c:v>75.369325308648797</c:v>
                </c:pt>
                <c:pt idx="19">
                  <c:v>74.76007990252053</c:v>
                </c:pt>
                <c:pt idx="20">
                  <c:v>72.234560281529198</c:v>
                </c:pt>
                <c:pt idx="21">
                  <c:v>69.772648185219822</c:v>
                </c:pt>
                <c:pt idx="22">
                  <c:v>65.638968785660751</c:v>
                </c:pt>
                <c:pt idx="23">
                  <c:v>63.366831970521822</c:v>
                </c:pt>
                <c:pt idx="24">
                  <c:v>62.306797870487877</c:v>
                </c:pt>
                <c:pt idx="25">
                  <c:v>62.218621203245604</c:v>
                </c:pt>
                <c:pt idx="26">
                  <c:v>58.388893821132733</c:v>
                </c:pt>
                <c:pt idx="27">
                  <c:v>53.226570226451784</c:v>
                </c:pt>
                <c:pt idx="28">
                  <c:v>45.700266354204757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1.9493844927238295</c:v>
                </c:pt>
                <c:pt idx="1">
                  <c:v>101.40149978813469</c:v>
                </c:pt>
                <c:pt idx="2">
                  <c:v>97.368775906092949</c:v>
                </c:pt>
                <c:pt idx="3">
                  <c:v>93.163538244376468</c:v>
                </c:pt>
                <c:pt idx="4">
                  <c:v>90.177770810617744</c:v>
                </c:pt>
                <c:pt idx="5">
                  <c:v>88.433387752037945</c:v>
                </c:pt>
                <c:pt idx="6">
                  <c:v>86.487615232157182</c:v>
                </c:pt>
                <c:pt idx="7">
                  <c:v>85.47564629783021</c:v>
                </c:pt>
                <c:pt idx="8">
                  <c:v>85.13127585685622</c:v>
                </c:pt>
                <c:pt idx="9">
                  <c:v>85.440352589039705</c:v>
                </c:pt>
                <c:pt idx="10">
                  <c:v>86.664097410312635</c:v>
                </c:pt>
                <c:pt idx="11">
                  <c:v>85.0989934873745</c:v>
                </c:pt>
                <c:pt idx="12">
                  <c:v>85.058698582730742</c:v>
                </c:pt>
                <c:pt idx="13">
                  <c:v>84.437056779308037</c:v>
                </c:pt>
                <c:pt idx="14">
                  <c:v>83.607572508812154</c:v>
                </c:pt>
                <c:pt idx="15">
                  <c:v>83.035114451268186</c:v>
                </c:pt>
                <c:pt idx="16">
                  <c:v>82.709770912522472</c:v>
                </c:pt>
                <c:pt idx="17">
                  <c:v>80.416138688841244</c:v>
                </c:pt>
                <c:pt idx="18">
                  <c:v>79.564336981349371</c:v>
                </c:pt>
                <c:pt idx="19">
                  <c:v>77.009099217064502</c:v>
                </c:pt>
                <c:pt idx="20">
                  <c:v>75.460313679500345</c:v>
                </c:pt>
                <c:pt idx="21">
                  <c:v>73.884715067385059</c:v>
                </c:pt>
                <c:pt idx="22">
                  <c:v>71.623595045415698</c:v>
                </c:pt>
                <c:pt idx="23">
                  <c:v>69.247375100328128</c:v>
                </c:pt>
                <c:pt idx="24">
                  <c:v>65.546235327534433</c:v>
                </c:pt>
                <c:pt idx="25">
                  <c:v>64.151403558357927</c:v>
                </c:pt>
                <c:pt idx="26">
                  <c:v>60.224328297823085</c:v>
                </c:pt>
                <c:pt idx="27">
                  <c:v>54.149951797748628</c:v>
                </c:pt>
                <c:pt idx="28">
                  <c:v>46.055097148184458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1.02343185844</c:v>
                </c:pt>
                <c:pt idx="3">
                  <c:v>1.04372205811</c:v>
                </c:pt>
                <c:pt idx="4">
                  <c:v>1.0552199981100001</c:v>
                </c:pt>
                <c:pt idx="5">
                  <c:v>1.0713799316400001</c:v>
                </c:pt>
                <c:pt idx="6">
                  <c:v>1.08131922383</c:v>
                </c:pt>
                <c:pt idx="7">
                  <c:v>1.0859819054199999</c:v>
                </c:pt>
                <c:pt idx="8">
                  <c:v>1.0974066904099999</c:v>
                </c:pt>
                <c:pt idx="9">
                  <c:v>1.0925112109399999</c:v>
                </c:pt>
                <c:pt idx="10">
                  <c:v>1.0916725439500001</c:v>
                </c:pt>
                <c:pt idx="11">
                  <c:v>1.09180411865</c:v>
                </c:pt>
                <c:pt idx="12">
                  <c:v>1.09756038574</c:v>
                </c:pt>
                <c:pt idx="13">
                  <c:v>1.0892987483100001</c:v>
                </c:pt>
                <c:pt idx="14">
                  <c:v>1.0943704028300001</c:v>
                </c:pt>
                <c:pt idx="15">
                  <c:v>1.1017925317399999</c:v>
                </c:pt>
                <c:pt idx="16">
                  <c:v>1.0913360332399999</c:v>
                </c:pt>
                <c:pt idx="17">
                  <c:v>1.0972831249999999</c:v>
                </c:pt>
                <c:pt idx="18">
                  <c:v>1.0950667309600002</c:v>
                </c:pt>
                <c:pt idx="19">
                  <c:v>1.0925663775300001</c:v>
                </c:pt>
                <c:pt idx="20">
                  <c:v>1.0906490551800001</c:v>
                </c:pt>
                <c:pt idx="21">
                  <c:v>1.09349756119</c:v>
                </c:pt>
                <c:pt idx="22">
                  <c:v>1.0922060570800001</c:v>
                </c:pt>
                <c:pt idx="23">
                  <c:v>1.0881887207000001</c:v>
                </c:pt>
                <c:pt idx="24">
                  <c:v>1.0849428808600001</c:v>
                </c:pt>
                <c:pt idx="25">
                  <c:v>1.0727959166200001</c:v>
                </c:pt>
                <c:pt idx="26">
                  <c:v>1.06433844482</c:v>
                </c:pt>
                <c:pt idx="27">
                  <c:v>1.0591017749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3.002622788920319</c:v>
                </c:pt>
                <c:pt idx="1">
                  <c:v>25.313810484369498</c:v>
                </c:pt>
                <c:pt idx="2">
                  <c:v>21.291315753171887</c:v>
                </c:pt>
                <c:pt idx="3">
                  <c:v>20.989244605308294</c:v>
                </c:pt>
                <c:pt idx="4">
                  <c:v>22.239638994604306</c:v>
                </c:pt>
                <c:pt idx="5">
                  <c:v>31.053140508212287</c:v>
                </c:pt>
                <c:pt idx="6">
                  <c:v>33.128277721539597</c:v>
                </c:pt>
                <c:pt idx="7">
                  <c:v>27.493873152935205</c:v>
                </c:pt>
                <c:pt idx="8">
                  <c:v>31.114168417977613</c:v>
                </c:pt>
                <c:pt idx="9">
                  <c:v>34.833059777171755</c:v>
                </c:pt>
                <c:pt idx="10">
                  <c:v>38.735986081215458</c:v>
                </c:pt>
                <c:pt idx="11">
                  <c:v>22.366888922466345</c:v>
                </c:pt>
                <c:pt idx="12">
                  <c:v>22.42258265878402</c:v>
                </c:pt>
                <c:pt idx="13">
                  <c:v>18.51896509950997</c:v>
                </c:pt>
                <c:pt idx="14">
                  <c:v>29.224899210124914</c:v>
                </c:pt>
                <c:pt idx="15">
                  <c:v>37.949962524449028</c:v>
                </c:pt>
                <c:pt idx="16">
                  <c:v>25.174101247898445</c:v>
                </c:pt>
                <c:pt idx="17">
                  <c:v>34.508063095353961</c:v>
                </c:pt>
                <c:pt idx="18">
                  <c:v>38.942354670281134</c:v>
                </c:pt>
                <c:pt idx="19">
                  <c:v>24.564035158006828</c:v>
                </c:pt>
                <c:pt idx="20">
                  <c:v>36.977111201092242</c:v>
                </c:pt>
                <c:pt idx="21">
                  <c:v>37.906929260453737</c:v>
                </c:pt>
                <c:pt idx="22">
                  <c:v>56.969967034360941</c:v>
                </c:pt>
                <c:pt idx="23">
                  <c:v>51.772851673542043</c:v>
                </c:pt>
                <c:pt idx="24">
                  <c:v>37.77355540072319</c:v>
                </c:pt>
                <c:pt idx="25">
                  <c:v>33.415219633362533</c:v>
                </c:pt>
                <c:pt idx="26">
                  <c:v>19.020813985982372</c:v>
                </c:pt>
                <c:pt idx="27">
                  <c:v>18.724894749012442</c:v>
                </c:pt>
                <c:pt idx="28">
                  <c:v>21.391779396224798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3.6249633039448699</c:v>
                </c:pt>
                <c:pt idx="1">
                  <c:v>30.229814170859434</c:v>
                </c:pt>
                <c:pt idx="2">
                  <c:v>35.901077994637312</c:v>
                </c:pt>
                <c:pt idx="3">
                  <c:v>30.579704613741832</c:v>
                </c:pt>
                <c:pt idx="4">
                  <c:v>33.938277025908462</c:v>
                </c:pt>
                <c:pt idx="5">
                  <c:v>30.596692056375698</c:v>
                </c:pt>
                <c:pt idx="6">
                  <c:v>27.802422452700974</c:v>
                </c:pt>
                <c:pt idx="7">
                  <c:v>29.428460980519716</c:v>
                </c:pt>
                <c:pt idx="8">
                  <c:v>24.669704216915402</c:v>
                </c:pt>
                <c:pt idx="9">
                  <c:v>38.139830326157004</c:v>
                </c:pt>
                <c:pt idx="10">
                  <c:v>26.853667584724992</c:v>
                </c:pt>
                <c:pt idx="11">
                  <c:v>33.370236398620065</c:v>
                </c:pt>
                <c:pt idx="12">
                  <c:v>29.643340753915364</c:v>
                </c:pt>
                <c:pt idx="13">
                  <c:v>31.959011363797305</c:v>
                </c:pt>
                <c:pt idx="14">
                  <c:v>32.21117104540167</c:v>
                </c:pt>
                <c:pt idx="15">
                  <c:v>28.654853666163376</c:v>
                </c:pt>
                <c:pt idx="16">
                  <c:v>38.442270501084494</c:v>
                </c:pt>
                <c:pt idx="17">
                  <c:v>36.339863757602032</c:v>
                </c:pt>
                <c:pt idx="18">
                  <c:v>60.623295423793216</c:v>
                </c:pt>
                <c:pt idx="19">
                  <c:v>32.613479098717363</c:v>
                </c:pt>
                <c:pt idx="20">
                  <c:v>47.366948764014339</c:v>
                </c:pt>
                <c:pt idx="21">
                  <c:v>56.192518232384458</c:v>
                </c:pt>
                <c:pt idx="22">
                  <c:v>49.50216705850913</c:v>
                </c:pt>
                <c:pt idx="23">
                  <c:v>50.914443868159253</c:v>
                </c:pt>
                <c:pt idx="24">
                  <c:v>53.451429249492136</c:v>
                </c:pt>
                <c:pt idx="25">
                  <c:v>31.960100001000665</c:v>
                </c:pt>
                <c:pt idx="26">
                  <c:v>29.891543537505076</c:v>
                </c:pt>
                <c:pt idx="27">
                  <c:v>24.41606024656225</c:v>
                </c:pt>
                <c:pt idx="28">
                  <c:v>21.145190746251465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  <c:pt idx="0">
                  <c:v>0</c:v>
                </c:pt>
                <c:pt idx="1">
                  <c:v>27.1128853817</c:v>
                </c:pt>
                <c:pt idx="2">
                  <c:v>22.2493890127</c:v>
                </c:pt>
                <c:pt idx="3">
                  <c:v>22.3179345703</c:v>
                </c:pt>
                <c:pt idx="4">
                  <c:v>23.9018719926</c:v>
                </c:pt>
                <c:pt idx="5">
                  <c:v>34.552579498299998</c:v>
                </c:pt>
                <c:pt idx="6">
                  <c:v>36.894410892400003</c:v>
                </c:pt>
                <c:pt idx="7">
                  <c:v>29.182347370999999</c:v>
                </c:pt>
                <c:pt idx="8">
                  <c:v>33.518305310999999</c:v>
                </c:pt>
                <c:pt idx="9">
                  <c:v>37.008078384400001</c:v>
                </c:pt>
                <c:pt idx="10">
                  <c:v>43.281515769999999</c:v>
                </c:pt>
                <c:pt idx="11">
                  <c:v>23.447485122700002</c:v>
                </c:pt>
                <c:pt idx="12">
                  <c:v>23.436164016700001</c:v>
                </c:pt>
                <c:pt idx="13">
                  <c:v>19.0237729549</c:v>
                </c:pt>
                <c:pt idx="14">
                  <c:v>30.075450248700001</c:v>
                </c:pt>
                <c:pt idx="15">
                  <c:v>43.101709937999999</c:v>
                </c:pt>
                <c:pt idx="16">
                  <c:v>26.359915191100001</c:v>
                </c:pt>
                <c:pt idx="17">
                  <c:v>39.185061073299998</c:v>
                </c:pt>
                <c:pt idx="18">
                  <c:v>43.243901061999999</c:v>
                </c:pt>
                <c:pt idx="19">
                  <c:v>26.238873762200001</c:v>
                </c:pt>
                <c:pt idx="20">
                  <c:v>40.490822524999999</c:v>
                </c:pt>
                <c:pt idx="21">
                  <c:v>42.3575865157</c:v>
                </c:pt>
                <c:pt idx="22">
                  <c:v>134.54208351599999</c:v>
                </c:pt>
                <c:pt idx="23">
                  <c:v>235.756711919</c:v>
                </c:pt>
                <c:pt idx="24">
                  <c:v>48.709942054700001</c:v>
                </c:pt>
                <c:pt idx="25">
                  <c:v>53.953655202299998</c:v>
                </c:pt>
                <c:pt idx="26">
                  <c:v>22.901931381200001</c:v>
                </c:pt>
                <c:pt idx="27">
                  <c:v>21.2932337379</c:v>
                </c:pt>
                <c:pt idx="28">
                  <c:v>35.274009742700002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  <c:pt idx="0">
                  <c:v>0</c:v>
                </c:pt>
                <c:pt idx="1">
                  <c:v>109.548435211</c:v>
                </c:pt>
                <c:pt idx="2">
                  <c:v>69.598859656100004</c:v>
                </c:pt>
                <c:pt idx="3">
                  <c:v>36.107762966199999</c:v>
                </c:pt>
                <c:pt idx="4">
                  <c:v>88.651525380699994</c:v>
                </c:pt>
                <c:pt idx="5">
                  <c:v>44.190373134600001</c:v>
                </c:pt>
                <c:pt idx="6">
                  <c:v>32.1470262566</c:v>
                </c:pt>
                <c:pt idx="7">
                  <c:v>40.770113926699999</c:v>
                </c:pt>
                <c:pt idx="8">
                  <c:v>32.336676840700001</c:v>
                </c:pt>
                <c:pt idx="9">
                  <c:v>90.909765739400001</c:v>
                </c:pt>
                <c:pt idx="10">
                  <c:v>31.135172042800001</c:v>
                </c:pt>
                <c:pt idx="11">
                  <c:v>49.563736820199999</c:v>
                </c:pt>
                <c:pt idx="12">
                  <c:v>56.631626014699997</c:v>
                </c:pt>
                <c:pt idx="13">
                  <c:v>42.389411779600003</c:v>
                </c:pt>
                <c:pt idx="14">
                  <c:v>58.0499711609</c:v>
                </c:pt>
                <c:pt idx="15">
                  <c:v>42.8930672073</c:v>
                </c:pt>
                <c:pt idx="16">
                  <c:v>69.366693478000002</c:v>
                </c:pt>
                <c:pt idx="17">
                  <c:v>62.754831466699997</c:v>
                </c:pt>
                <c:pt idx="18">
                  <c:v>243.74170761100001</c:v>
                </c:pt>
                <c:pt idx="19">
                  <c:v>44.179865070399998</c:v>
                </c:pt>
                <c:pt idx="20">
                  <c:v>86.523250961299993</c:v>
                </c:pt>
                <c:pt idx="21">
                  <c:v>224.14373732600001</c:v>
                </c:pt>
                <c:pt idx="22">
                  <c:v>423.07247287199999</c:v>
                </c:pt>
                <c:pt idx="23">
                  <c:v>99.447636381099997</c:v>
                </c:pt>
                <c:pt idx="24">
                  <c:v>685.38653202099999</c:v>
                </c:pt>
                <c:pt idx="25">
                  <c:v>134.642440674</c:v>
                </c:pt>
                <c:pt idx="26">
                  <c:v>168.95636268600001</c:v>
                </c:pt>
                <c:pt idx="27">
                  <c:v>286.19940626099998</c:v>
                </c:pt>
                <c:pt idx="28">
                  <c:v>357.75628644900002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zoomScale="70" zoomScaleNormal="70" workbookViewId="0">
      <selection activeCell="P167" sqref="P167:P195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62</v>
      </c>
    </row>
    <row r="6" spans="2:51" x14ac:dyDescent="0.25">
      <c r="F6" t="s">
        <v>39</v>
      </c>
      <c r="G6" t="s">
        <v>60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1">
        <v>1E-3</v>
      </c>
      <c r="N8" s="22"/>
      <c r="O8" s="23">
        <f>100*SQRT(AVERAGE(O11:O39))/$AJ$8</f>
        <v>1.8996967061763301</v>
      </c>
      <c r="P8" s="23">
        <f>MAX(P11:P39) - MIN(P11:P39)</f>
        <v>50</v>
      </c>
      <c r="Q8" s="24"/>
      <c r="AE8" s="22"/>
      <c r="AF8" s="23">
        <f>100*SQRT(AVERAGE(AF11:AF39))/$AJ$8</f>
        <v>2.3353354270014748</v>
      </c>
      <c r="AG8" s="23">
        <f>MAX(AG11:AG39) - MIN(AG11:AG39)</f>
        <v>50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 t="s">
        <v>36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448</v>
      </c>
      <c r="F11" s="11">
        <v>224</v>
      </c>
      <c r="G11" s="11">
        <v>0.224</v>
      </c>
      <c r="H11" s="11">
        <v>0</v>
      </c>
      <c r="I11" s="11">
        <v>853.45349121100003</v>
      </c>
      <c r="J11" s="11">
        <v>105.42988709700001</v>
      </c>
      <c r="K11" s="11">
        <v>198.801922805</v>
      </c>
      <c r="L11" s="12" t="s">
        <v>61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36</v>
      </c>
      <c r="T11" s="1"/>
      <c r="U11" s="11">
        <v>1</v>
      </c>
      <c r="V11" s="11">
        <v>448</v>
      </c>
      <c r="W11" s="11">
        <v>224</v>
      </c>
      <c r="X11" s="11">
        <v>0.224</v>
      </c>
      <c r="Y11" s="11">
        <v>0</v>
      </c>
      <c r="Z11" s="11">
        <v>792.59851074200003</v>
      </c>
      <c r="AA11" s="11">
        <v>76.416031681000007</v>
      </c>
      <c r="AB11" s="11">
        <v>162.72759782599999</v>
      </c>
      <c r="AC11" s="12" t="s">
        <v>61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51</v>
      </c>
      <c r="F12" s="11">
        <v>25.5</v>
      </c>
      <c r="G12" s="11">
        <v>2.5499999999999998E-2</v>
      </c>
      <c r="H12" s="11">
        <v>987.13195800799997</v>
      </c>
      <c r="I12" s="11">
        <v>1041.89221191</v>
      </c>
      <c r="J12" s="11">
        <v>1011.91916193</v>
      </c>
      <c r="K12" s="11">
        <v>12.8562854346</v>
      </c>
      <c r="L12" s="12" t="s">
        <v>61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7" t="s">
        <v>36</v>
      </c>
      <c r="T12" s="1"/>
      <c r="U12" s="11">
        <v>2</v>
      </c>
      <c r="V12" s="11">
        <v>51</v>
      </c>
      <c r="W12" s="11">
        <v>25.5</v>
      </c>
      <c r="X12" s="11">
        <v>2.5499999999999998E-2</v>
      </c>
      <c r="Y12" s="11">
        <v>983.96014404300001</v>
      </c>
      <c r="Z12" s="11">
        <v>1028.10192871</v>
      </c>
      <c r="AA12" s="11">
        <v>1006.83934111</v>
      </c>
      <c r="AB12" s="11">
        <v>8.5183228422100008</v>
      </c>
      <c r="AC12" s="12" t="s">
        <v>61</v>
      </c>
      <c r="AD12" t="e">
        <f t="shared" ref="AD12:AD39" si="8">IF(AC12="Y",AA12*$J$8,#N/A)</f>
        <v>#N/A</v>
      </c>
      <c r="AE12" t="e">
        <f t="shared" ref="AE12:AE39" si="9">IF(AC12="Y",AB12*$J$8,#N/A)</f>
        <v>#N/A</v>
      </c>
      <c r="AF12" t="str">
        <f t="shared" ref="AF12:AF39" si="10">IF(AC12="Y",(AD12-$AJ12)^2,"")</f>
        <v/>
      </c>
      <c r="AG12" t="str">
        <f t="shared" ref="AG12:AG39" si="11">IF(AC12="Y",$C12,"")</f>
        <v/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51</v>
      </c>
      <c r="F13" s="11">
        <v>25.5</v>
      </c>
      <c r="G13" s="11">
        <v>2.5499999999999998E-2</v>
      </c>
      <c r="H13" s="11">
        <v>1018.34063721</v>
      </c>
      <c r="I13" s="11">
        <v>1064.0041503899999</v>
      </c>
      <c r="J13" s="11">
        <v>1037.8087983999999</v>
      </c>
      <c r="K13" s="11">
        <v>11.307561311300001</v>
      </c>
      <c r="L13" s="12" t="s">
        <v>36</v>
      </c>
      <c r="M13">
        <f t="shared" si="1"/>
        <v>1.0378087984</v>
      </c>
      <c r="N13">
        <f t="shared" si="5"/>
        <v>1.13075613113E-2</v>
      </c>
      <c r="O13">
        <f t="shared" si="6"/>
        <v>3.8677455564518591E-3</v>
      </c>
      <c r="P13">
        <f t="shared" si="7"/>
        <v>-24</v>
      </c>
      <c r="Q13" s="7" t="s">
        <v>36</v>
      </c>
      <c r="T13" s="1"/>
      <c r="U13" s="11">
        <v>3</v>
      </c>
      <c r="V13" s="11">
        <v>51</v>
      </c>
      <c r="W13" s="11">
        <v>25.5</v>
      </c>
      <c r="X13" s="11">
        <v>2.5499999999999998E-2</v>
      </c>
      <c r="Y13" s="11">
        <v>1009.24853516</v>
      </c>
      <c r="Z13" s="11">
        <v>1040.7946777300001</v>
      </c>
      <c r="AA13" s="11">
        <v>1023.43185844</v>
      </c>
      <c r="AB13" s="11">
        <v>7.1740627096000003</v>
      </c>
      <c r="AC13" s="12" t="s">
        <v>36</v>
      </c>
      <c r="AD13">
        <f t="shared" si="8"/>
        <v>1.02343185844</v>
      </c>
      <c r="AE13">
        <f t="shared" si="9"/>
        <v>7.1740627096000004E-3</v>
      </c>
      <c r="AF13">
        <f t="shared" si="10"/>
        <v>5.8626803019522196E-3</v>
      </c>
      <c r="AG13">
        <f t="shared" si="11"/>
        <v>-24</v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50</v>
      </c>
      <c r="F14" s="11">
        <v>25</v>
      </c>
      <c r="G14" s="11">
        <v>2.5000000000000001E-2</v>
      </c>
      <c r="H14" s="11">
        <v>1034.5102539100001</v>
      </c>
      <c r="I14" s="11">
        <v>1085.8615722699999</v>
      </c>
      <c r="J14" s="11">
        <v>1054.4051171900001</v>
      </c>
      <c r="K14" s="11">
        <v>12.293468085700001</v>
      </c>
      <c r="L14" s="12" t="s">
        <v>36</v>
      </c>
      <c r="M14">
        <f t="shared" si="1"/>
        <v>1.0544051171900002</v>
      </c>
      <c r="N14">
        <f t="shared" si="5"/>
        <v>1.2293468085700001E-2</v>
      </c>
      <c r="O14">
        <f t="shared" si="6"/>
        <v>2.0788933384576248E-3</v>
      </c>
      <c r="P14">
        <f t="shared" si="7"/>
        <v>-22</v>
      </c>
      <c r="Q14" s="7" t="s">
        <v>36</v>
      </c>
      <c r="T14" s="1"/>
      <c r="U14" s="11">
        <v>4</v>
      </c>
      <c r="V14" s="11">
        <v>50</v>
      </c>
      <c r="W14" s="11">
        <v>25</v>
      </c>
      <c r="X14" s="11">
        <v>2.5000000000000001E-2</v>
      </c>
      <c r="Y14" s="11">
        <v>1023.34643555</v>
      </c>
      <c r="Z14" s="11">
        <v>1066.5275878899999</v>
      </c>
      <c r="AA14" s="11">
        <v>1043.72205811</v>
      </c>
      <c r="AB14" s="11">
        <v>10.3811339192</v>
      </c>
      <c r="AC14" s="12" t="s">
        <v>36</v>
      </c>
      <c r="AD14">
        <f t="shared" si="8"/>
        <v>1.04372205811</v>
      </c>
      <c r="AE14">
        <f t="shared" si="9"/>
        <v>1.03811339192E-2</v>
      </c>
      <c r="AF14">
        <f t="shared" si="10"/>
        <v>3.1672067433742312E-3</v>
      </c>
      <c r="AG14">
        <f t="shared" si="11"/>
        <v>-22</v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49</v>
      </c>
      <c r="F15" s="11">
        <v>24.5</v>
      </c>
      <c r="G15" s="11">
        <v>2.4500000000000001E-2</v>
      </c>
      <c r="H15" s="11">
        <v>1033.6713867200001</v>
      </c>
      <c r="I15" s="11">
        <v>1112.8830566399999</v>
      </c>
      <c r="J15" s="11">
        <v>1066.72829391</v>
      </c>
      <c r="K15" s="11">
        <v>16.034986452599998</v>
      </c>
      <c r="L15" s="12" t="s">
        <v>36</v>
      </c>
      <c r="M15">
        <f t="shared" si="1"/>
        <v>1.06672829391</v>
      </c>
      <c r="N15">
        <f t="shared" si="5"/>
        <v>1.60349864526E-2</v>
      </c>
      <c r="O15">
        <f t="shared" si="6"/>
        <v>1.107006426139348E-3</v>
      </c>
      <c r="P15">
        <f t="shared" si="7"/>
        <v>-20</v>
      </c>
      <c r="Q15" s="7" t="s">
        <v>36</v>
      </c>
      <c r="T15" s="1"/>
      <c r="U15" s="11">
        <v>5</v>
      </c>
      <c r="V15" s="11">
        <v>49</v>
      </c>
      <c r="W15" s="11">
        <v>24.5</v>
      </c>
      <c r="X15" s="11">
        <v>2.4500000000000001E-2</v>
      </c>
      <c r="Y15" s="11">
        <v>1030.64099121</v>
      </c>
      <c r="Z15" s="11">
        <v>1076.5225830100001</v>
      </c>
      <c r="AA15" s="11">
        <v>1055.21999811</v>
      </c>
      <c r="AB15" s="11">
        <v>11.099559659600001</v>
      </c>
      <c r="AC15" s="12" t="s">
        <v>36</v>
      </c>
      <c r="AD15">
        <f t="shared" si="8"/>
        <v>1.0552199981100001</v>
      </c>
      <c r="AE15">
        <f t="shared" si="9"/>
        <v>1.1099559659600002E-2</v>
      </c>
      <c r="AF15">
        <f t="shared" si="10"/>
        <v>2.0052485692684014E-3</v>
      </c>
      <c r="AG15">
        <f t="shared" si="11"/>
        <v>-20</v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50</v>
      </c>
      <c r="F16" s="11">
        <v>25</v>
      </c>
      <c r="G16" s="11">
        <v>2.5000000000000001E-2</v>
      </c>
      <c r="H16" s="11">
        <v>1047.7446289100001</v>
      </c>
      <c r="I16" s="11">
        <v>1094.32385254</v>
      </c>
      <c r="J16" s="11">
        <v>1071.2326831099999</v>
      </c>
      <c r="K16" s="11">
        <v>13.0386318102</v>
      </c>
      <c r="L16" s="12" t="s">
        <v>36</v>
      </c>
      <c r="M16">
        <f t="shared" si="1"/>
        <v>1.0712326831099999</v>
      </c>
      <c r="N16">
        <f t="shared" si="5"/>
        <v>1.3038631810200001E-2</v>
      </c>
      <c r="O16">
        <f t="shared" si="6"/>
        <v>8.2755852104969237E-4</v>
      </c>
      <c r="P16">
        <f t="shared" si="7"/>
        <v>-18</v>
      </c>
      <c r="Q16" s="7" t="s">
        <v>36</v>
      </c>
      <c r="T16" s="1"/>
      <c r="U16" s="11">
        <v>6</v>
      </c>
      <c r="V16" s="11">
        <v>50</v>
      </c>
      <c r="W16" s="11">
        <v>25</v>
      </c>
      <c r="X16" s="11">
        <v>2.5000000000000001E-2</v>
      </c>
      <c r="Y16" s="11">
        <v>1052.2495117200001</v>
      </c>
      <c r="Z16" s="11">
        <v>1091.1329345700001</v>
      </c>
      <c r="AA16" s="11">
        <v>1071.37993164</v>
      </c>
      <c r="AB16" s="11">
        <v>8.6433788138099992</v>
      </c>
      <c r="AC16" s="12" t="s">
        <v>36</v>
      </c>
      <c r="AD16">
        <f t="shared" si="8"/>
        <v>1.0713799316400001</v>
      </c>
      <c r="AE16">
        <f t="shared" si="9"/>
        <v>8.6433788138099987E-3</v>
      </c>
      <c r="AF16">
        <f t="shared" si="10"/>
        <v>8.191083129310715E-4</v>
      </c>
      <c r="AG16">
        <f t="shared" si="11"/>
        <v>-18</v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49</v>
      </c>
      <c r="F17" s="11">
        <v>24.5</v>
      </c>
      <c r="G17" s="11">
        <v>2.4500000000000001E-2</v>
      </c>
      <c r="H17" s="11">
        <v>1054.62316895</v>
      </c>
      <c r="I17" s="11">
        <v>1102.11120605</v>
      </c>
      <c r="J17" s="11">
        <v>1077.32280124</v>
      </c>
      <c r="K17" s="11">
        <v>12.463775372200001</v>
      </c>
      <c r="L17" s="12" t="s">
        <v>36</v>
      </c>
      <c r="M17">
        <f t="shared" si="1"/>
        <v>1.07732280124</v>
      </c>
      <c r="N17">
        <f t="shared" si="5"/>
        <v>1.2463775372200002E-2</v>
      </c>
      <c r="O17">
        <f t="shared" si="6"/>
        <v>5.1425534360054887E-4</v>
      </c>
      <c r="P17">
        <f t="shared" si="7"/>
        <v>-16</v>
      </c>
      <c r="Q17" s="7" t="s">
        <v>36</v>
      </c>
      <c r="T17" s="1"/>
      <c r="U17" s="11">
        <v>7</v>
      </c>
      <c r="V17" s="11">
        <v>49</v>
      </c>
      <c r="W17" s="11">
        <v>24.5</v>
      </c>
      <c r="X17" s="11">
        <v>2.4500000000000001E-2</v>
      </c>
      <c r="Y17" s="11">
        <v>1057.2246093799999</v>
      </c>
      <c r="Z17" s="11">
        <v>1102.5145263700001</v>
      </c>
      <c r="AA17" s="11">
        <v>1081.3192238300001</v>
      </c>
      <c r="AB17" s="11">
        <v>11.071809932300001</v>
      </c>
      <c r="AC17" s="12" t="s">
        <v>36</v>
      </c>
      <c r="AD17">
        <f t="shared" si="8"/>
        <v>1.08131922383</v>
      </c>
      <c r="AE17">
        <f t="shared" si="9"/>
        <v>1.1071809932300001E-2</v>
      </c>
      <c r="AF17">
        <f t="shared" si="10"/>
        <v>3.4897139831364287E-4</v>
      </c>
      <c r="AG17">
        <f t="shared" si="11"/>
        <v>-16</v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52</v>
      </c>
      <c r="F18" s="11">
        <v>26</v>
      </c>
      <c r="G18" s="11">
        <v>2.5999999999999999E-2</v>
      </c>
      <c r="H18" s="11">
        <v>1065.3493652300001</v>
      </c>
      <c r="I18" s="11">
        <v>1114.30529785</v>
      </c>
      <c r="J18" s="11">
        <v>1087.89877789</v>
      </c>
      <c r="K18" s="11">
        <v>12.530851584400001</v>
      </c>
      <c r="L18" s="12" t="s">
        <v>36</v>
      </c>
      <c r="M18">
        <f t="shared" si="1"/>
        <v>1.08789877789</v>
      </c>
      <c r="N18">
        <f t="shared" si="5"/>
        <v>1.2530851584400001E-2</v>
      </c>
      <c r="O18">
        <f t="shared" si="6"/>
        <v>1.4643957655555495E-4</v>
      </c>
      <c r="P18">
        <f t="shared" si="7"/>
        <v>-14</v>
      </c>
      <c r="Q18" s="7" t="s">
        <v>36</v>
      </c>
      <c r="T18" s="1"/>
      <c r="U18" s="11">
        <v>8</v>
      </c>
      <c r="V18" s="11">
        <v>52</v>
      </c>
      <c r="W18" s="11">
        <v>26</v>
      </c>
      <c r="X18" s="11">
        <v>2.5999999999999999E-2</v>
      </c>
      <c r="Y18" s="11">
        <v>1066.6152343799999</v>
      </c>
      <c r="Z18" s="11">
        <v>1107.6043701200001</v>
      </c>
      <c r="AA18" s="11">
        <v>1085.98190542</v>
      </c>
      <c r="AB18" s="11">
        <v>8.8501067185500002</v>
      </c>
      <c r="AC18" s="12" t="s">
        <v>36</v>
      </c>
      <c r="AD18">
        <f t="shared" si="8"/>
        <v>1.0859819054199999</v>
      </c>
      <c r="AE18">
        <f t="shared" si="9"/>
        <v>8.8501067185500007E-3</v>
      </c>
      <c r="AF18">
        <f t="shared" si="10"/>
        <v>1.9650697565382931E-4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51</v>
      </c>
      <c r="F19" s="11">
        <v>25.5</v>
      </c>
      <c r="G19" s="11">
        <v>2.5499999999999998E-2</v>
      </c>
      <c r="H19" s="11">
        <v>1062.2955322299999</v>
      </c>
      <c r="I19" s="11">
        <v>1117.7912597699999</v>
      </c>
      <c r="J19" s="11">
        <v>1091.86884622</v>
      </c>
      <c r="K19" s="11">
        <v>14.968601335100001</v>
      </c>
      <c r="L19" s="12" t="s">
        <v>36</v>
      </c>
      <c r="M19">
        <f t="shared" si="1"/>
        <v>1.0918688462200001</v>
      </c>
      <c r="N19">
        <f t="shared" si="5"/>
        <v>1.4968601335100001E-2</v>
      </c>
      <c r="O19">
        <f t="shared" si="6"/>
        <v>6.6115661794007561E-5</v>
      </c>
      <c r="P19">
        <f t="shared" si="7"/>
        <v>-12</v>
      </c>
      <c r="Q19" s="7" t="s">
        <v>36</v>
      </c>
      <c r="T19" s="1"/>
      <c r="U19" s="11">
        <v>9</v>
      </c>
      <c r="V19" s="11">
        <v>51</v>
      </c>
      <c r="W19" s="11">
        <v>25.5</v>
      </c>
      <c r="X19" s="11">
        <v>2.5499999999999998E-2</v>
      </c>
      <c r="Y19" s="11">
        <v>1080.4630127</v>
      </c>
      <c r="Z19" s="11">
        <v>1127.5208740200001</v>
      </c>
      <c r="AA19" s="11">
        <v>1097.40669041</v>
      </c>
      <c r="AB19" s="11">
        <v>10.595730808600001</v>
      </c>
      <c r="AC19" s="12" t="s">
        <v>36</v>
      </c>
      <c r="AD19">
        <f t="shared" si="8"/>
        <v>1.0974066904099999</v>
      </c>
      <c r="AE19">
        <f t="shared" si="9"/>
        <v>1.0595730808600001E-2</v>
      </c>
      <c r="AF19">
        <f t="shared" si="10"/>
        <v>6.7252546295867358E-6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50</v>
      </c>
      <c r="F20" s="11">
        <v>25</v>
      </c>
      <c r="G20" s="11">
        <v>2.5000000000000001E-2</v>
      </c>
      <c r="H20" s="11">
        <v>1063.1451416</v>
      </c>
      <c r="I20" s="11">
        <v>1117.3704834</v>
      </c>
      <c r="J20" s="11">
        <v>1094.36026855</v>
      </c>
      <c r="K20" s="11">
        <v>12.4805030817</v>
      </c>
      <c r="L20" s="12" t="s">
        <v>36</v>
      </c>
      <c r="M20">
        <f t="shared" si="1"/>
        <v>1.09436026855</v>
      </c>
      <c r="N20">
        <f t="shared" si="5"/>
        <v>1.24805030817E-2</v>
      </c>
      <c r="O20">
        <f t="shared" si="6"/>
        <v>3.1806570828119934E-5</v>
      </c>
      <c r="P20">
        <f t="shared" si="7"/>
        <v>-10</v>
      </c>
      <c r="Q20" s="7" t="s">
        <v>36</v>
      </c>
      <c r="T20" s="1"/>
      <c r="U20" s="11">
        <v>10</v>
      </c>
      <c r="V20" s="11">
        <v>50</v>
      </c>
      <c r="W20" s="11">
        <v>25</v>
      </c>
      <c r="X20" s="11">
        <v>2.5000000000000001E-2</v>
      </c>
      <c r="Y20" s="11">
        <v>1075.35546875</v>
      </c>
      <c r="Z20" s="11">
        <v>1112.76269531</v>
      </c>
      <c r="AA20" s="11">
        <v>1092.51121094</v>
      </c>
      <c r="AB20" s="11">
        <v>9.6494183190699996</v>
      </c>
      <c r="AC20" s="12" t="s">
        <v>36</v>
      </c>
      <c r="AD20">
        <f t="shared" si="8"/>
        <v>1.0925112109399999</v>
      </c>
      <c r="AE20">
        <f t="shared" si="9"/>
        <v>9.6494183190699995E-3</v>
      </c>
      <c r="AF20">
        <f t="shared" si="10"/>
        <v>5.608196158517819E-5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50</v>
      </c>
      <c r="F21" s="11">
        <v>25</v>
      </c>
      <c r="G21" s="11">
        <v>2.5000000000000001E-2</v>
      </c>
      <c r="H21" s="11">
        <v>1067.80285645</v>
      </c>
      <c r="I21" s="11">
        <v>1101.26293945</v>
      </c>
      <c r="J21" s="11">
        <v>1083.57600342</v>
      </c>
      <c r="K21" s="11">
        <v>8.8521560662999992</v>
      </c>
      <c r="L21" s="12" t="s">
        <v>36</v>
      </c>
      <c r="M21">
        <f t="shared" si="1"/>
        <v>1.0835760034199999</v>
      </c>
      <c r="N21">
        <f t="shared" si="5"/>
        <v>8.8521560663000001E-3</v>
      </c>
      <c r="O21">
        <f t="shared" si="6"/>
        <v>2.6974766365985681E-4</v>
      </c>
      <c r="P21">
        <f t="shared" si="7"/>
        <v>-8</v>
      </c>
      <c r="Q21" s="7" t="s">
        <v>36</v>
      </c>
      <c r="T21" s="1"/>
      <c r="U21" s="11">
        <v>11</v>
      </c>
      <c r="V21" s="11">
        <v>50</v>
      </c>
      <c r="W21" s="11">
        <v>25</v>
      </c>
      <c r="X21" s="11">
        <v>2.5000000000000001E-2</v>
      </c>
      <c r="Y21" s="11">
        <v>1071.92871094</v>
      </c>
      <c r="Z21" s="11">
        <v>1109.9340820299999</v>
      </c>
      <c r="AA21" s="11">
        <v>1091.6725439500001</v>
      </c>
      <c r="AB21" s="11">
        <v>9.9769917074900007</v>
      </c>
      <c r="AC21" s="12" t="s">
        <v>36</v>
      </c>
      <c r="AD21">
        <f t="shared" si="8"/>
        <v>1.0916725439500001</v>
      </c>
      <c r="AE21">
        <f t="shared" si="9"/>
        <v>9.9769917074900016E-3</v>
      </c>
      <c r="AF21">
        <f t="shared" si="10"/>
        <v>6.9346524264680926E-5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50</v>
      </c>
      <c r="F22" s="11">
        <v>25</v>
      </c>
      <c r="G22" s="11">
        <v>2.5000000000000001E-2</v>
      </c>
      <c r="H22" s="11">
        <v>1082.4128418</v>
      </c>
      <c r="I22" s="11">
        <v>1136.21386719</v>
      </c>
      <c r="J22" s="11">
        <v>1102.59855713</v>
      </c>
      <c r="K22" s="11">
        <v>12.1562341596</v>
      </c>
      <c r="L22" s="12" t="s">
        <v>36</v>
      </c>
      <c r="M22">
        <f t="shared" si="1"/>
        <v>1.1025985571300001</v>
      </c>
      <c r="N22">
        <f t="shared" si="5"/>
        <v>1.21562341596E-2</v>
      </c>
      <c r="O22">
        <f t="shared" si="6"/>
        <v>6.7524991578738995E-6</v>
      </c>
      <c r="P22">
        <f t="shared" si="7"/>
        <v>-6</v>
      </c>
      <c r="Q22" s="7" t="s">
        <v>36</v>
      </c>
      <c r="T22" s="1"/>
      <c r="U22" s="11">
        <v>12</v>
      </c>
      <c r="V22" s="11">
        <v>50</v>
      </c>
      <c r="W22" s="11">
        <v>25</v>
      </c>
      <c r="X22" s="11">
        <v>2.5000000000000001E-2</v>
      </c>
      <c r="Y22" s="11">
        <v>1069.1666259799999</v>
      </c>
      <c r="Z22" s="11">
        <v>1111.2811279299999</v>
      </c>
      <c r="AA22" s="11">
        <v>1091.80411865</v>
      </c>
      <c r="AB22" s="11">
        <v>9.1888221263700007</v>
      </c>
      <c r="AC22" s="12" t="s">
        <v>36</v>
      </c>
      <c r="AD22">
        <f t="shared" si="8"/>
        <v>1.09180411865</v>
      </c>
      <c r="AE22">
        <f t="shared" si="9"/>
        <v>9.1888221263700005E-3</v>
      </c>
      <c r="AF22">
        <f t="shared" si="10"/>
        <v>6.7172471103278553E-5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50</v>
      </c>
      <c r="F23" s="11">
        <v>25</v>
      </c>
      <c r="G23" s="11">
        <v>2.5000000000000001E-2</v>
      </c>
      <c r="H23" s="11">
        <v>1088.3264160199999</v>
      </c>
      <c r="I23" s="11">
        <v>1125.9848632799999</v>
      </c>
      <c r="J23" s="11">
        <v>1105.42028076</v>
      </c>
      <c r="K23" s="11">
        <v>9.5964610119600007</v>
      </c>
      <c r="L23" s="12" t="s">
        <v>36</v>
      </c>
      <c r="M23">
        <f t="shared" si="1"/>
        <v>1.10542028076</v>
      </c>
      <c r="N23">
        <f t="shared" si="5"/>
        <v>9.5964610119600013E-3</v>
      </c>
      <c r="O23">
        <f t="shared" si="6"/>
        <v>2.937944351722505E-5</v>
      </c>
      <c r="P23">
        <f t="shared" si="7"/>
        <v>-4</v>
      </c>
      <c r="Q23" s="7" t="s">
        <v>36</v>
      </c>
      <c r="T23" s="1"/>
      <c r="U23" s="11">
        <v>13</v>
      </c>
      <c r="V23" s="11">
        <v>50</v>
      </c>
      <c r="W23" s="11">
        <v>25</v>
      </c>
      <c r="X23" s="11">
        <v>2.5000000000000001E-2</v>
      </c>
      <c r="Y23" s="11">
        <v>1082.5371093799999</v>
      </c>
      <c r="Z23" s="11">
        <v>1117.9442138700001</v>
      </c>
      <c r="AA23" s="11">
        <v>1097.5603857399999</v>
      </c>
      <c r="AB23" s="11">
        <v>8.96519794612</v>
      </c>
      <c r="AC23" s="12" t="s">
        <v>36</v>
      </c>
      <c r="AD23">
        <f t="shared" si="8"/>
        <v>1.09756038574</v>
      </c>
      <c r="AE23">
        <f t="shared" si="9"/>
        <v>8.9651979461199995E-3</v>
      </c>
      <c r="AF23">
        <f t="shared" si="10"/>
        <v>5.9517177375956204E-6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52</v>
      </c>
      <c r="F24" s="11">
        <v>26</v>
      </c>
      <c r="G24" s="11">
        <v>2.5999999999999999E-2</v>
      </c>
      <c r="H24" s="11">
        <v>1079.1964111299999</v>
      </c>
      <c r="I24" s="11">
        <v>1124.6176757799999</v>
      </c>
      <c r="J24" s="11">
        <v>1105.5071833699999</v>
      </c>
      <c r="K24" s="11">
        <v>10.1564331046</v>
      </c>
      <c r="L24" s="12" t="s">
        <v>36</v>
      </c>
      <c r="M24">
        <f t="shared" si="1"/>
        <v>1.1055071833699999</v>
      </c>
      <c r="N24">
        <f t="shared" si="5"/>
        <v>1.01564331046E-2</v>
      </c>
      <c r="O24">
        <f t="shared" si="6"/>
        <v>3.0329068670802128E-5</v>
      </c>
      <c r="P24">
        <f t="shared" si="7"/>
        <v>-2</v>
      </c>
      <c r="Q24" s="7" t="s">
        <v>36</v>
      </c>
      <c r="T24" s="1"/>
      <c r="U24" s="11">
        <v>14</v>
      </c>
      <c r="V24" s="11">
        <v>52</v>
      </c>
      <c r="W24" s="11">
        <v>26</v>
      </c>
      <c r="X24" s="11">
        <v>2.5999999999999999E-2</v>
      </c>
      <c r="Y24" s="11">
        <v>1077.43395996</v>
      </c>
      <c r="Z24" s="11">
        <v>1108.6319580100001</v>
      </c>
      <c r="AA24" s="11">
        <v>1089.2987483100001</v>
      </c>
      <c r="AB24" s="11">
        <v>6.9281080523999998</v>
      </c>
      <c r="AC24" s="12" t="s">
        <v>36</v>
      </c>
      <c r="AD24">
        <f t="shared" si="8"/>
        <v>1.0892987483100001</v>
      </c>
      <c r="AE24">
        <f t="shared" si="9"/>
        <v>6.9281080523999998E-3</v>
      </c>
      <c r="AF24">
        <f t="shared" si="10"/>
        <v>1.1451678773272837E-4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50</v>
      </c>
      <c r="F25" s="11">
        <v>25</v>
      </c>
      <c r="G25" s="11">
        <v>2.5000000000000001E-2</v>
      </c>
      <c r="H25" s="11">
        <v>1072.9633789100001</v>
      </c>
      <c r="I25" s="11">
        <v>1112.63879395</v>
      </c>
      <c r="J25" s="11">
        <v>1096.81159424</v>
      </c>
      <c r="K25" s="11">
        <v>9.5515548085800006</v>
      </c>
      <c r="L25" s="12" t="s">
        <v>36</v>
      </c>
      <c r="M25">
        <f t="shared" si="1"/>
        <v>1.0968115942400001</v>
      </c>
      <c r="N25">
        <f t="shared" si="5"/>
        <v>9.5515548085800001E-3</v>
      </c>
      <c r="O25">
        <f t="shared" si="6"/>
        <v>1.0165931290401258E-5</v>
      </c>
      <c r="P25">
        <f t="shared" si="7"/>
        <v>0</v>
      </c>
      <c r="Q25" s="7" t="s">
        <v>36</v>
      </c>
      <c r="T25" s="1"/>
      <c r="U25" s="11">
        <v>15</v>
      </c>
      <c r="V25" s="11">
        <v>50</v>
      </c>
      <c r="W25" s="11">
        <v>25</v>
      </c>
      <c r="X25" s="11">
        <v>2.5000000000000001E-2</v>
      </c>
      <c r="Y25" s="11">
        <v>1075.6932373</v>
      </c>
      <c r="Z25" s="11">
        <v>1112.1525878899999</v>
      </c>
      <c r="AA25" s="11">
        <v>1094.3704028300001</v>
      </c>
      <c r="AB25" s="11">
        <v>8.3108409673000008</v>
      </c>
      <c r="AC25" s="12" t="s">
        <v>36</v>
      </c>
      <c r="AD25">
        <f t="shared" si="8"/>
        <v>1.0943704028300001</v>
      </c>
      <c r="AE25">
        <f t="shared" si="9"/>
        <v>8.3108409673000004E-3</v>
      </c>
      <c r="AF25">
        <f t="shared" si="10"/>
        <v>3.1692364296472011E-5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50</v>
      </c>
      <c r="F26" s="11">
        <v>25</v>
      </c>
      <c r="G26" s="11">
        <v>2.5000000000000001E-2</v>
      </c>
      <c r="H26" s="11">
        <v>1077.5686035199999</v>
      </c>
      <c r="I26" s="11">
        <v>1112.6252441399999</v>
      </c>
      <c r="J26" s="11">
        <v>1095.8357763700001</v>
      </c>
      <c r="K26" s="11">
        <v>8.4156060533199994</v>
      </c>
      <c r="L26" s="12" t="s">
        <v>36</v>
      </c>
      <c r="M26">
        <f t="shared" si="1"/>
        <v>1.0958357763700002</v>
      </c>
      <c r="N26">
        <f t="shared" si="5"/>
        <v>8.4156060533200003E-3</v>
      </c>
      <c r="O26">
        <f t="shared" si="6"/>
        <v>1.7340758440649613E-5</v>
      </c>
      <c r="P26">
        <f t="shared" si="7"/>
        <v>2</v>
      </c>
      <c r="Q26" s="7" t="s">
        <v>36</v>
      </c>
      <c r="T26" s="1"/>
      <c r="U26" s="11">
        <v>16</v>
      </c>
      <c r="V26" s="11">
        <v>50</v>
      </c>
      <c r="W26" s="11">
        <v>25</v>
      </c>
      <c r="X26" s="11">
        <v>2.5000000000000001E-2</v>
      </c>
      <c r="Y26" s="11">
        <v>1080.8983154299999</v>
      </c>
      <c r="Z26" s="11">
        <v>1123.99487305</v>
      </c>
      <c r="AA26" s="11">
        <v>1101.79253174</v>
      </c>
      <c r="AB26" s="11">
        <v>9.55163255115</v>
      </c>
      <c r="AC26" s="12" t="s">
        <v>36</v>
      </c>
      <c r="AD26">
        <f t="shared" si="8"/>
        <v>1.1017925317399999</v>
      </c>
      <c r="AE26">
        <f t="shared" si="9"/>
        <v>9.5516325511499998E-3</v>
      </c>
      <c r="AF26">
        <f t="shared" si="10"/>
        <v>3.2131700389068012E-6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51</v>
      </c>
      <c r="F27" s="11">
        <v>25.5</v>
      </c>
      <c r="G27" s="11">
        <v>2.5499999999999998E-2</v>
      </c>
      <c r="H27" s="11">
        <v>1086.0974121100001</v>
      </c>
      <c r="I27" s="11">
        <v>1117.01989746</v>
      </c>
      <c r="J27" s="11">
        <v>1101.4690850899999</v>
      </c>
      <c r="K27" s="11">
        <v>8.6281923448200004</v>
      </c>
      <c r="L27" s="12" t="s">
        <v>36</v>
      </c>
      <c r="M27">
        <f t="shared" si="1"/>
        <v>1.10146908509</v>
      </c>
      <c r="N27">
        <f t="shared" si="5"/>
        <v>8.6281923448200005E-3</v>
      </c>
      <c r="O27">
        <f t="shared" si="6"/>
        <v>2.1582110016599483E-6</v>
      </c>
      <c r="P27">
        <f t="shared" si="7"/>
        <v>4</v>
      </c>
      <c r="Q27" s="7" t="s">
        <v>36</v>
      </c>
      <c r="T27" s="1"/>
      <c r="U27" s="11">
        <v>17</v>
      </c>
      <c r="V27" s="11">
        <v>51</v>
      </c>
      <c r="W27" s="11">
        <v>25.5</v>
      </c>
      <c r="X27" s="11">
        <v>2.5499999999999998E-2</v>
      </c>
      <c r="Y27" s="11">
        <v>1069.8099365200001</v>
      </c>
      <c r="Z27" s="11">
        <v>1109.28723145</v>
      </c>
      <c r="AA27" s="11">
        <v>1091.33603324</v>
      </c>
      <c r="AB27" s="11">
        <v>8.7882330279600005</v>
      </c>
      <c r="AC27" s="12" t="s">
        <v>36</v>
      </c>
      <c r="AD27">
        <f t="shared" si="8"/>
        <v>1.0913360332399999</v>
      </c>
      <c r="AE27">
        <f t="shared" si="9"/>
        <v>8.7882330279600001E-3</v>
      </c>
      <c r="AF27">
        <f t="shared" si="10"/>
        <v>7.5064320018387344E-5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50</v>
      </c>
      <c r="F28" s="11">
        <v>25</v>
      </c>
      <c r="G28" s="11">
        <v>2.5000000000000001E-2</v>
      </c>
      <c r="H28" s="11">
        <v>1078.7956543</v>
      </c>
      <c r="I28" s="11">
        <v>1127.4556884799999</v>
      </c>
      <c r="J28" s="11">
        <v>1098.7574487300001</v>
      </c>
      <c r="K28" s="11">
        <v>9.3016752005200001</v>
      </c>
      <c r="L28" s="12" t="s">
        <v>36</v>
      </c>
      <c r="M28">
        <f t="shared" si="1"/>
        <v>1.09875744873</v>
      </c>
      <c r="N28">
        <f t="shared" si="5"/>
        <v>9.3016752005200005E-3</v>
      </c>
      <c r="O28">
        <f t="shared" si="6"/>
        <v>1.5439336585787582E-6</v>
      </c>
      <c r="P28">
        <f t="shared" si="7"/>
        <v>6</v>
      </c>
      <c r="Q28" s="7" t="s">
        <v>36</v>
      </c>
      <c r="T28" s="1"/>
      <c r="U28" s="11">
        <v>18</v>
      </c>
      <c r="V28" s="11">
        <v>50</v>
      </c>
      <c r="W28" s="11">
        <v>25</v>
      </c>
      <c r="X28" s="11">
        <v>2.5000000000000001E-2</v>
      </c>
      <c r="Y28" s="11">
        <v>1070.5045166</v>
      </c>
      <c r="Z28" s="11">
        <v>1118.7843017600001</v>
      </c>
      <c r="AA28" s="11">
        <v>1097.2831249999999</v>
      </c>
      <c r="AB28" s="11">
        <v>10.5331446896</v>
      </c>
      <c r="AC28" s="12" t="s">
        <v>36</v>
      </c>
      <c r="AD28">
        <f t="shared" si="8"/>
        <v>1.0972831249999999</v>
      </c>
      <c r="AE28">
        <f t="shared" si="9"/>
        <v>1.05331446896E-2</v>
      </c>
      <c r="AF28">
        <f t="shared" si="10"/>
        <v>7.3814097656259454E-6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50</v>
      </c>
      <c r="F29" s="11">
        <v>25</v>
      </c>
      <c r="G29" s="11">
        <v>2.5000000000000001E-2</v>
      </c>
      <c r="H29" s="11">
        <v>1078.4104003899999</v>
      </c>
      <c r="I29" s="11">
        <v>1126.0700683600001</v>
      </c>
      <c r="J29" s="11">
        <v>1103.7917285200001</v>
      </c>
      <c r="K29" s="11">
        <v>10.546759879</v>
      </c>
      <c r="L29" s="12" t="s">
        <v>36</v>
      </c>
      <c r="M29">
        <f t="shared" si="1"/>
        <v>1.1037917285200001</v>
      </c>
      <c r="N29">
        <f t="shared" si="5"/>
        <v>1.0546759879000001E-2</v>
      </c>
      <c r="O29">
        <f t="shared" si="6"/>
        <v>1.4377205169381252E-5</v>
      </c>
      <c r="P29">
        <f t="shared" si="7"/>
        <v>8</v>
      </c>
      <c r="Q29" s="7" t="s">
        <v>36</v>
      </c>
      <c r="T29" s="1"/>
      <c r="U29" s="11">
        <v>19</v>
      </c>
      <c r="V29" s="11">
        <v>50</v>
      </c>
      <c r="W29" s="11">
        <v>25</v>
      </c>
      <c r="X29" s="11">
        <v>2.5000000000000001E-2</v>
      </c>
      <c r="Y29" s="11">
        <v>1073.9991455100001</v>
      </c>
      <c r="Z29" s="11">
        <v>1117.265625</v>
      </c>
      <c r="AA29" s="11">
        <v>1095.0667309600001</v>
      </c>
      <c r="AB29" s="11">
        <v>10.941827337199999</v>
      </c>
      <c r="AC29" s="12" t="s">
        <v>36</v>
      </c>
      <c r="AD29">
        <f t="shared" si="8"/>
        <v>1.0950667309600002</v>
      </c>
      <c r="AE29">
        <f t="shared" si="9"/>
        <v>1.09418273372E-2</v>
      </c>
      <c r="AF29">
        <f t="shared" si="10"/>
        <v>2.4337143421021635E-5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51</v>
      </c>
      <c r="F30" s="11">
        <v>25.5</v>
      </c>
      <c r="G30" s="11">
        <v>2.5499999999999998E-2</v>
      </c>
      <c r="H30" s="11">
        <v>1078.4725341799999</v>
      </c>
      <c r="I30" s="11">
        <v>1122.0579834</v>
      </c>
      <c r="J30" s="11">
        <v>1099.68115474</v>
      </c>
      <c r="K30" s="11">
        <v>8.2189964159999995</v>
      </c>
      <c r="L30" s="12" t="s">
        <v>36</v>
      </c>
      <c r="M30">
        <f t="shared" si="1"/>
        <v>1.0996811547400001</v>
      </c>
      <c r="N30">
        <f t="shared" si="5"/>
        <v>8.2189964159999993E-3</v>
      </c>
      <c r="O30">
        <f t="shared" si="6"/>
        <v>1.0166229982448899E-7</v>
      </c>
      <c r="P30">
        <f t="shared" si="7"/>
        <v>10</v>
      </c>
      <c r="Q30" s="7" t="s">
        <v>36</v>
      </c>
      <c r="T30" s="1"/>
      <c r="U30" s="11">
        <v>20</v>
      </c>
      <c r="V30" s="11">
        <v>51</v>
      </c>
      <c r="W30" s="11">
        <v>25.5</v>
      </c>
      <c r="X30" s="11">
        <v>2.5499999999999998E-2</v>
      </c>
      <c r="Y30" s="11">
        <v>1065.3280029299999</v>
      </c>
      <c r="Z30" s="11">
        <v>1115.2712402300001</v>
      </c>
      <c r="AA30" s="11">
        <v>1092.56637753</v>
      </c>
      <c r="AB30" s="11">
        <v>8.2565695355600006</v>
      </c>
      <c r="AC30" s="12" t="s">
        <v>36</v>
      </c>
      <c r="AD30">
        <f t="shared" si="8"/>
        <v>1.0925663775300001</v>
      </c>
      <c r="AE30">
        <f t="shared" si="9"/>
        <v>8.2565695355600009E-3</v>
      </c>
      <c r="AF30">
        <f t="shared" si="10"/>
        <v>5.5258743026489076E-5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50</v>
      </c>
      <c r="F31" s="11">
        <v>25</v>
      </c>
      <c r="G31" s="11">
        <v>2.5000000000000001E-2</v>
      </c>
      <c r="H31" s="11">
        <v>1077.7534179700001</v>
      </c>
      <c r="I31" s="11">
        <v>1113.8848877</v>
      </c>
      <c r="J31" s="11">
        <v>1095.1791992200001</v>
      </c>
      <c r="K31" s="11">
        <v>9.1488163416100008</v>
      </c>
      <c r="L31" s="12" t="s">
        <v>36</v>
      </c>
      <c r="M31">
        <f t="shared" si="1"/>
        <v>1.0951791992200002</v>
      </c>
      <c r="N31">
        <f t="shared" si="5"/>
        <v>9.1488163416100013E-3</v>
      </c>
      <c r="O31">
        <f t="shared" si="6"/>
        <v>2.3240120160447758E-5</v>
      </c>
      <c r="P31">
        <f t="shared" si="7"/>
        <v>12</v>
      </c>
      <c r="Q31" s="7" t="s">
        <v>36</v>
      </c>
      <c r="T31" s="1"/>
      <c r="U31" s="11">
        <v>21</v>
      </c>
      <c r="V31" s="11">
        <v>50</v>
      </c>
      <c r="W31" s="11">
        <v>25</v>
      </c>
      <c r="X31" s="11">
        <v>2.5000000000000001E-2</v>
      </c>
      <c r="Y31" s="11">
        <v>1075.86450195</v>
      </c>
      <c r="Z31" s="11">
        <v>1105.9802246100001</v>
      </c>
      <c r="AA31" s="11">
        <v>1090.64905518</v>
      </c>
      <c r="AB31" s="11">
        <v>7.2574497795599999</v>
      </c>
      <c r="AC31" s="12" t="s">
        <v>36</v>
      </c>
      <c r="AD31">
        <f t="shared" si="8"/>
        <v>1.0906490551800001</v>
      </c>
      <c r="AE31">
        <f t="shared" si="9"/>
        <v>7.2574497795599999E-3</v>
      </c>
      <c r="AF31">
        <f t="shared" si="10"/>
        <v>8.7440169026684538E-5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47</v>
      </c>
      <c r="F32" s="11">
        <v>23.5</v>
      </c>
      <c r="G32" s="11">
        <v>2.35E-2</v>
      </c>
      <c r="H32" s="11">
        <v>1086.4992675799999</v>
      </c>
      <c r="I32" s="11">
        <v>1128.99963379</v>
      </c>
      <c r="J32" s="11">
        <v>1104.091306</v>
      </c>
      <c r="K32" s="11">
        <v>8.3940291144499994</v>
      </c>
      <c r="L32" s="12" t="s">
        <v>36</v>
      </c>
      <c r="M32">
        <f t="shared" si="1"/>
        <v>1.1040913060000002</v>
      </c>
      <c r="N32">
        <f t="shared" si="5"/>
        <v>8.3940291144499989E-3</v>
      </c>
      <c r="O32">
        <f t="shared" si="6"/>
        <v>1.673878478563659E-5</v>
      </c>
      <c r="P32">
        <f t="shared" si="7"/>
        <v>14</v>
      </c>
      <c r="Q32" s="7" t="s">
        <v>36</v>
      </c>
      <c r="T32" s="1"/>
      <c r="U32" s="11">
        <v>22</v>
      </c>
      <c r="V32" s="11">
        <v>47</v>
      </c>
      <c r="W32" s="11">
        <v>23.5</v>
      </c>
      <c r="X32" s="11">
        <v>2.35E-2</v>
      </c>
      <c r="Y32" s="11">
        <v>1067.1916503899999</v>
      </c>
      <c r="Z32" s="11">
        <v>1121.82519531</v>
      </c>
      <c r="AA32" s="11">
        <v>1093.4975611899999</v>
      </c>
      <c r="AB32" s="11">
        <v>12.2699949816</v>
      </c>
      <c r="AC32" s="12" t="s">
        <v>36</v>
      </c>
      <c r="AD32">
        <f t="shared" si="8"/>
        <v>1.09349756119</v>
      </c>
      <c r="AE32">
        <f t="shared" si="9"/>
        <v>1.22699949816E-2</v>
      </c>
      <c r="AF32">
        <f t="shared" si="10"/>
        <v>4.2281710477795801E-5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51</v>
      </c>
      <c r="F33" s="11">
        <v>25.5</v>
      </c>
      <c r="G33" s="11">
        <v>2.5499999999999998E-2</v>
      </c>
      <c r="H33" s="11">
        <v>1087.4650878899999</v>
      </c>
      <c r="I33" s="11">
        <v>1133.6092529299999</v>
      </c>
      <c r="J33" s="11">
        <v>1108.57125795</v>
      </c>
      <c r="K33" s="11">
        <v>10.352258903099999</v>
      </c>
      <c r="L33" s="12" t="s">
        <v>36</v>
      </c>
      <c r="M33">
        <f t="shared" si="1"/>
        <v>1.10857125795</v>
      </c>
      <c r="N33">
        <f t="shared" si="5"/>
        <v>1.0352258903099999E-2</v>
      </c>
      <c r="O33">
        <f t="shared" si="6"/>
        <v>7.3466462845436678E-5</v>
      </c>
      <c r="P33">
        <f t="shared" si="7"/>
        <v>16</v>
      </c>
      <c r="Q33" s="7" t="s">
        <v>36</v>
      </c>
      <c r="T33" s="1"/>
      <c r="U33" s="11">
        <v>23</v>
      </c>
      <c r="V33" s="11">
        <v>51</v>
      </c>
      <c r="W33" s="11">
        <v>25.5</v>
      </c>
      <c r="X33" s="11">
        <v>2.5499999999999998E-2</v>
      </c>
      <c r="Y33" s="11">
        <v>1067.2421875</v>
      </c>
      <c r="Z33" s="11">
        <v>1108.9735107399999</v>
      </c>
      <c r="AA33" s="11">
        <v>1092.2060570799999</v>
      </c>
      <c r="AB33" s="11">
        <v>10.056751371000001</v>
      </c>
      <c r="AC33" s="12" t="s">
        <v>36</v>
      </c>
      <c r="AD33">
        <f t="shared" si="8"/>
        <v>1.0922060570800001</v>
      </c>
      <c r="AE33">
        <f t="shared" si="9"/>
        <v>1.0056751371000001E-2</v>
      </c>
      <c r="AF33">
        <f t="shared" si="10"/>
        <v>6.0745546240218417E-5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47</v>
      </c>
      <c r="F34" s="11">
        <v>23.5</v>
      </c>
      <c r="G34" s="11">
        <v>2.35E-2</v>
      </c>
      <c r="H34" s="11">
        <v>1092.0220947299999</v>
      </c>
      <c r="I34" s="11">
        <v>1125.4949951200001</v>
      </c>
      <c r="J34" s="11">
        <v>1108.1762695299999</v>
      </c>
      <c r="K34" s="11">
        <v>8.3379885975800008</v>
      </c>
      <c r="L34" s="12" t="s">
        <v>36</v>
      </c>
      <c r="M34">
        <f t="shared" si="1"/>
        <v>1.1081762695299999</v>
      </c>
      <c r="N34">
        <f t="shared" si="5"/>
        <v>8.3379885975800004E-3</v>
      </c>
      <c r="O34">
        <f t="shared" si="6"/>
        <v>6.6851383427203739E-5</v>
      </c>
      <c r="P34">
        <f t="shared" si="7"/>
        <v>18</v>
      </c>
      <c r="Q34" s="7" t="s">
        <v>36</v>
      </c>
      <c r="T34" s="1"/>
      <c r="U34" s="11">
        <v>24</v>
      </c>
      <c r="V34" s="11">
        <v>47</v>
      </c>
      <c r="W34" s="11">
        <v>23.5</v>
      </c>
      <c r="X34" s="11">
        <v>2.35E-2</v>
      </c>
      <c r="Y34" s="11">
        <v>1067.93322754</v>
      </c>
      <c r="Z34" s="11">
        <v>1122.1915283200001</v>
      </c>
      <c r="AA34" s="11">
        <v>1088.1887207</v>
      </c>
      <c r="AB34" s="11">
        <v>9.0808280078599992</v>
      </c>
      <c r="AC34" s="12" t="s">
        <v>36</v>
      </c>
      <c r="AD34">
        <f t="shared" si="8"/>
        <v>1.0881887207000001</v>
      </c>
      <c r="AE34">
        <f t="shared" si="9"/>
        <v>9.08082800786E-3</v>
      </c>
      <c r="AF34">
        <f t="shared" si="10"/>
        <v>1.3950631870260927E-4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50</v>
      </c>
      <c r="F35" s="11">
        <v>25</v>
      </c>
      <c r="G35" s="11">
        <v>2.5000000000000001E-2</v>
      </c>
      <c r="H35" s="11">
        <v>1078.3530273399999</v>
      </c>
      <c r="I35" s="11">
        <v>1115.3188476600001</v>
      </c>
      <c r="J35" s="11">
        <v>1092.39928467</v>
      </c>
      <c r="K35" s="11">
        <v>9.1161908831199998</v>
      </c>
      <c r="L35" s="12" t="s">
        <v>36</v>
      </c>
      <c r="M35">
        <f t="shared" si="1"/>
        <v>1.0923992846700001</v>
      </c>
      <c r="N35">
        <f t="shared" si="5"/>
        <v>9.1161908831200004E-3</v>
      </c>
      <c r="O35">
        <f t="shared" si="6"/>
        <v>5.777087352769628E-5</v>
      </c>
      <c r="P35">
        <f t="shared" si="7"/>
        <v>20</v>
      </c>
      <c r="Q35" s="7" t="s">
        <v>36</v>
      </c>
      <c r="T35" s="1"/>
      <c r="U35" s="11">
        <v>25</v>
      </c>
      <c r="V35" s="11">
        <v>50</v>
      </c>
      <c r="W35" s="11">
        <v>25</v>
      </c>
      <c r="X35" s="11">
        <v>2.5000000000000001E-2</v>
      </c>
      <c r="Y35" s="11">
        <v>1060.2487793</v>
      </c>
      <c r="Z35" s="11">
        <v>1104.87316895</v>
      </c>
      <c r="AA35" s="11">
        <v>1084.9428808600001</v>
      </c>
      <c r="AB35" s="11">
        <v>10.092495510999999</v>
      </c>
      <c r="AC35" s="12" t="s">
        <v>36</v>
      </c>
      <c r="AD35">
        <f t="shared" si="8"/>
        <v>1.0849428808600001</v>
      </c>
      <c r="AE35">
        <f t="shared" si="9"/>
        <v>1.0092495510999999E-2</v>
      </c>
      <c r="AF35">
        <f t="shared" si="10"/>
        <v>2.2671683679615325E-4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47</v>
      </c>
      <c r="F36" s="11">
        <v>23.5</v>
      </c>
      <c r="G36" s="11">
        <v>2.35E-2</v>
      </c>
      <c r="H36" s="11">
        <v>1052.77246094</v>
      </c>
      <c r="I36" s="11">
        <v>1095.9987793</v>
      </c>
      <c r="J36" s="11">
        <v>1072.3514014699999</v>
      </c>
      <c r="K36" s="11">
        <v>9.5082202220400003</v>
      </c>
      <c r="L36" s="12" t="s">
        <v>36</v>
      </c>
      <c r="M36">
        <f t="shared" si="1"/>
        <v>1.07235140147</v>
      </c>
      <c r="N36">
        <f t="shared" si="5"/>
        <v>9.5082202220400005E-3</v>
      </c>
      <c r="O36">
        <f t="shared" si="6"/>
        <v>7.6444500067312496E-4</v>
      </c>
      <c r="P36">
        <f t="shared" si="7"/>
        <v>22</v>
      </c>
      <c r="Q36" s="7" t="s">
        <v>36</v>
      </c>
      <c r="U36" s="11">
        <v>26</v>
      </c>
      <c r="V36" s="11">
        <v>47</v>
      </c>
      <c r="W36" s="11">
        <v>23.5</v>
      </c>
      <c r="X36" s="11">
        <v>2.35E-2</v>
      </c>
      <c r="Y36" s="11">
        <v>1050.52636719</v>
      </c>
      <c r="Z36" s="11">
        <v>1107.8999023399999</v>
      </c>
      <c r="AA36" s="11">
        <v>1072.7959166200001</v>
      </c>
      <c r="AB36" s="11">
        <v>10.503896018000001</v>
      </c>
      <c r="AC36" s="12" t="s">
        <v>36</v>
      </c>
      <c r="AD36">
        <f t="shared" si="8"/>
        <v>1.0727959166200001</v>
      </c>
      <c r="AE36">
        <f t="shared" si="9"/>
        <v>1.0503896018000001E-2</v>
      </c>
      <c r="AF36">
        <f t="shared" si="10"/>
        <v>7.4006215254599341E-4</v>
      </c>
      <c r="AG36">
        <f t="shared" si="11"/>
        <v>22</v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50</v>
      </c>
      <c r="F37" s="11">
        <v>25</v>
      </c>
      <c r="G37" s="11">
        <v>2.5000000000000001E-2</v>
      </c>
      <c r="H37" s="11">
        <v>1053.4991455100001</v>
      </c>
      <c r="I37" s="11">
        <v>1099.3951416</v>
      </c>
      <c r="J37" s="11">
        <v>1080.47369873</v>
      </c>
      <c r="K37" s="11">
        <v>10.8478590281</v>
      </c>
      <c r="L37" s="12" t="s">
        <v>36</v>
      </c>
      <c r="M37">
        <f t="shared" si="1"/>
        <v>1.0804736987300001</v>
      </c>
      <c r="N37">
        <f t="shared" si="5"/>
        <v>1.0847859028100001E-2</v>
      </c>
      <c r="O37">
        <f t="shared" si="6"/>
        <v>3.8127644128680327E-4</v>
      </c>
      <c r="P37">
        <f t="shared" si="7"/>
        <v>24</v>
      </c>
      <c r="Q37" s="7" t="s">
        <v>36</v>
      </c>
      <c r="U37" s="11">
        <v>27</v>
      </c>
      <c r="V37" s="11">
        <v>50</v>
      </c>
      <c r="W37" s="11">
        <v>25</v>
      </c>
      <c r="X37" s="11">
        <v>2.5000000000000001E-2</v>
      </c>
      <c r="Y37" s="11">
        <v>1047.12011719</v>
      </c>
      <c r="Z37" s="11">
        <v>1085.9530029299999</v>
      </c>
      <c r="AA37" s="11">
        <v>1064.3384448199999</v>
      </c>
      <c r="AB37" s="11">
        <v>8.7746437887400006</v>
      </c>
      <c r="AC37" s="12" t="s">
        <v>36</v>
      </c>
      <c r="AD37">
        <f t="shared" si="8"/>
        <v>1.06433844482</v>
      </c>
      <c r="AE37">
        <f t="shared" si="9"/>
        <v>8.7746437887400008E-3</v>
      </c>
      <c r="AF37">
        <f t="shared" si="10"/>
        <v>1.2717465178561946E-3</v>
      </c>
      <c r="AG37">
        <f t="shared" si="11"/>
        <v>24</v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50</v>
      </c>
      <c r="F38" s="11">
        <v>25</v>
      </c>
      <c r="G38" s="11">
        <v>2.5000000000000001E-2</v>
      </c>
      <c r="H38" s="11">
        <v>1032.76379395</v>
      </c>
      <c r="I38" s="11">
        <v>1101.8548584</v>
      </c>
      <c r="J38" s="11">
        <v>1069.21156006</v>
      </c>
      <c r="K38" s="11">
        <v>14.3470460749</v>
      </c>
      <c r="L38" s="12" t="s">
        <v>36</v>
      </c>
      <c r="M38">
        <f t="shared" si="1"/>
        <v>1.0692115600600001</v>
      </c>
      <c r="N38">
        <f t="shared" si="5"/>
        <v>1.43470460749E-2</v>
      </c>
      <c r="O38">
        <f t="shared" si="6"/>
        <v>9.4792803393898867E-4</v>
      </c>
      <c r="P38">
        <f t="shared" si="7"/>
        <v>26</v>
      </c>
      <c r="Q38" s="7" t="s">
        <v>36</v>
      </c>
      <c r="U38" s="11">
        <v>28</v>
      </c>
      <c r="V38" s="11">
        <v>50</v>
      </c>
      <c r="W38" s="11">
        <v>25</v>
      </c>
      <c r="X38" s="11">
        <v>2.5000000000000001E-2</v>
      </c>
      <c r="Y38" s="11">
        <v>1023.11083984</v>
      </c>
      <c r="Z38" s="11">
        <v>1085.1505127</v>
      </c>
      <c r="AA38" s="11">
        <v>1059.1017749</v>
      </c>
      <c r="AB38" s="11">
        <v>14.2801410172</v>
      </c>
      <c r="AC38" s="12" t="s">
        <v>36</v>
      </c>
      <c r="AD38">
        <f t="shared" si="8"/>
        <v>1.0591017749</v>
      </c>
      <c r="AE38">
        <f t="shared" si="9"/>
        <v>1.42801410172E-2</v>
      </c>
      <c r="AF38">
        <f t="shared" si="10"/>
        <v>1.6726648163302761E-3</v>
      </c>
      <c r="AG38">
        <f t="shared" si="11"/>
        <v>26</v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50</v>
      </c>
      <c r="F39" s="11">
        <v>25</v>
      </c>
      <c r="G39" s="11">
        <v>2.5000000000000001E-2</v>
      </c>
      <c r="H39" s="11">
        <v>980.55047607400002</v>
      </c>
      <c r="I39" s="11">
        <v>1032.1547851600001</v>
      </c>
      <c r="J39" s="11">
        <v>1003.28608521</v>
      </c>
      <c r="K39" s="11">
        <v>12.2494808372</v>
      </c>
      <c r="L39" s="12" t="s">
        <v>61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7" t="s">
        <v>36</v>
      </c>
      <c r="U39" s="11">
        <v>29</v>
      </c>
      <c r="V39" s="11">
        <v>50</v>
      </c>
      <c r="W39" s="11">
        <v>25</v>
      </c>
      <c r="X39" s="11">
        <v>2.5000000000000001E-2</v>
      </c>
      <c r="Y39" s="11">
        <v>970.57037353500004</v>
      </c>
      <c r="Z39" s="11">
        <v>1035.16345215</v>
      </c>
      <c r="AA39" s="11">
        <v>1003.3204199199999</v>
      </c>
      <c r="AB39" s="11">
        <v>13.230355322899999</v>
      </c>
      <c r="AC39" s="12" t="s">
        <v>61</v>
      </c>
      <c r="AD39" t="e">
        <f t="shared" si="8"/>
        <v>#N/A</v>
      </c>
      <c r="AE39" t="e">
        <f t="shared" si="9"/>
        <v>#N/A</v>
      </c>
      <c r="AF39" t="str">
        <f t="shared" si="10"/>
        <v/>
      </c>
      <c r="AG39" t="str">
        <f t="shared" si="11"/>
        <v/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448</v>
      </c>
      <c r="F60" s="11">
        <v>224</v>
      </c>
      <c r="G60" s="11">
        <v>0.224</v>
      </c>
      <c r="H60" s="11">
        <v>20.5</v>
      </c>
      <c r="I60" s="11">
        <v>518</v>
      </c>
      <c r="J60" s="11">
        <v>139.84375</v>
      </c>
      <c r="K60" s="13">
        <v>77.3862384002</v>
      </c>
      <c r="O60">
        <f t="shared" ref="O60:O88" si="12">J60/P$60</f>
        <v>1.1838891473946336</v>
      </c>
      <c r="P60">
        <f>K$60/(SQRT(2-(PI()/2)))</f>
        <v>118.1223346018096</v>
      </c>
      <c r="T60" s="1"/>
      <c r="U60" s="11">
        <v>1</v>
      </c>
      <c r="V60" s="11">
        <v>448</v>
      </c>
      <c r="W60" s="11">
        <v>224</v>
      </c>
      <c r="X60" s="11">
        <v>0.224</v>
      </c>
      <c r="Y60" s="11">
        <v>15</v>
      </c>
      <c r="Z60" s="11">
        <v>384.5</v>
      </c>
      <c r="AA60" s="11">
        <v>115.287946429</v>
      </c>
      <c r="AB60" s="11">
        <v>56.054410984800001</v>
      </c>
      <c r="AF60">
        <f>AA60/AG$60</f>
        <v>1.347428797718377</v>
      </c>
      <c r="AG60">
        <f>AB$60/(SQRT(2-(PI()/2)))</f>
        <v>85.561438663192405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51</v>
      </c>
      <c r="F61" s="11">
        <v>25.5</v>
      </c>
      <c r="G61" s="11">
        <v>2.5499999999999998E-2</v>
      </c>
      <c r="H61" s="11">
        <v>22280.5</v>
      </c>
      <c r="I61" s="11">
        <v>25978.5</v>
      </c>
      <c r="J61" s="11">
        <v>24083.950980400001</v>
      </c>
      <c r="K61" s="13">
        <v>861.14857751099998</v>
      </c>
      <c r="O61">
        <f t="shared" si="12"/>
        <v>203.88989992101835</v>
      </c>
      <c r="T61" s="1"/>
      <c r="U61" s="11">
        <v>2</v>
      </c>
      <c r="V61" s="11">
        <v>51</v>
      </c>
      <c r="W61" s="11">
        <v>25.5</v>
      </c>
      <c r="X61" s="11">
        <v>2.5499999999999998E-2</v>
      </c>
      <c r="Y61" s="11">
        <v>20707.5</v>
      </c>
      <c r="Z61" s="11">
        <v>24508</v>
      </c>
      <c r="AA61" s="11">
        <v>22775.0098039</v>
      </c>
      <c r="AB61" s="11">
        <v>904.76817190999998</v>
      </c>
      <c r="AF61">
        <f t="shared" ref="AF61:AF88" si="14">AA61/AG$60</f>
        <v>266.1831095845933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51</v>
      </c>
      <c r="F62" s="11">
        <v>25.5</v>
      </c>
      <c r="G62" s="11">
        <v>2.5499999999999998E-2</v>
      </c>
      <c r="H62" s="11">
        <v>21701.5</v>
      </c>
      <c r="I62" s="11">
        <v>26245.5</v>
      </c>
      <c r="J62" s="11">
        <v>24161.852941199999</v>
      </c>
      <c r="K62" s="13">
        <v>949.22468517300001</v>
      </c>
      <c r="O62">
        <f t="shared" si="12"/>
        <v>204.54940230100945</v>
      </c>
      <c r="T62" s="1"/>
      <c r="U62" s="11">
        <v>3</v>
      </c>
      <c r="V62" s="11">
        <v>51</v>
      </c>
      <c r="W62" s="11">
        <v>25.5</v>
      </c>
      <c r="X62" s="11">
        <v>2.5499999999999998E-2</v>
      </c>
      <c r="Y62" s="11">
        <v>20472</v>
      </c>
      <c r="Z62" s="11">
        <v>24764</v>
      </c>
      <c r="AA62" s="11">
        <v>22608.5588235</v>
      </c>
      <c r="AB62" s="11">
        <v>968.729785064</v>
      </c>
      <c r="AF62">
        <f t="shared" si="14"/>
        <v>264.23771241735739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50</v>
      </c>
      <c r="F63" s="11">
        <v>25</v>
      </c>
      <c r="G63" s="11">
        <v>2.5000000000000001E-2</v>
      </c>
      <c r="H63" s="11">
        <v>21872</v>
      </c>
      <c r="I63" s="11">
        <v>26266.5</v>
      </c>
      <c r="J63" s="11">
        <v>24091.74</v>
      </c>
      <c r="K63" s="13">
        <v>862.30024744000002</v>
      </c>
      <c r="O63">
        <f t="shared" si="12"/>
        <v>203.95584019917368</v>
      </c>
      <c r="T63" s="1"/>
      <c r="U63" s="11">
        <v>4</v>
      </c>
      <c r="V63" s="11">
        <v>50</v>
      </c>
      <c r="W63" s="11">
        <v>25</v>
      </c>
      <c r="X63" s="11">
        <v>2.5000000000000001E-2</v>
      </c>
      <c r="Y63" s="11">
        <v>20883</v>
      </c>
      <c r="Z63" s="11">
        <v>24342</v>
      </c>
      <c r="AA63" s="11">
        <v>22521.39</v>
      </c>
      <c r="AB63" s="11">
        <v>845.485202383</v>
      </c>
      <c r="AF63">
        <f t="shared" si="14"/>
        <v>263.21892609419689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49</v>
      </c>
      <c r="F64" s="11">
        <v>24.5</v>
      </c>
      <c r="G64" s="11">
        <v>2.4500000000000001E-2</v>
      </c>
      <c r="H64" s="11">
        <v>21724</v>
      </c>
      <c r="I64" s="11">
        <v>25889</v>
      </c>
      <c r="J64" s="11">
        <v>23769.306122400001</v>
      </c>
      <c r="K64" s="13">
        <v>886.70912423599998</v>
      </c>
      <c r="O64">
        <f t="shared" si="12"/>
        <v>201.2261796427097</v>
      </c>
      <c r="T64" s="1"/>
      <c r="U64" s="11">
        <v>5</v>
      </c>
      <c r="V64" s="11">
        <v>49</v>
      </c>
      <c r="W64" s="11">
        <v>24.5</v>
      </c>
      <c r="X64" s="11">
        <v>2.4500000000000001E-2</v>
      </c>
      <c r="Y64" s="11">
        <v>20177.5</v>
      </c>
      <c r="Z64" s="11">
        <v>24033.5</v>
      </c>
      <c r="AA64" s="11">
        <v>22304.3979592</v>
      </c>
      <c r="AB64" s="11">
        <v>883.88039455000001</v>
      </c>
      <c r="AF64">
        <f t="shared" si="14"/>
        <v>260.6828298785386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50</v>
      </c>
      <c r="F65" s="11">
        <v>25</v>
      </c>
      <c r="G65" s="11">
        <v>2.5000000000000001E-2</v>
      </c>
      <c r="H65" s="11">
        <v>22101</v>
      </c>
      <c r="I65" s="11">
        <v>25460</v>
      </c>
      <c r="J65" s="11">
        <v>23650.400000000001</v>
      </c>
      <c r="K65" s="13">
        <v>784.58672990000002</v>
      </c>
      <c r="O65">
        <f t="shared" si="12"/>
        <v>200.21954425236771</v>
      </c>
      <c r="T65" s="1"/>
      <c r="U65" s="11">
        <v>6</v>
      </c>
      <c r="V65" s="11">
        <v>50</v>
      </c>
      <c r="W65" s="11">
        <v>25</v>
      </c>
      <c r="X65" s="11">
        <v>2.5000000000000001E-2</v>
      </c>
      <c r="Y65" s="11">
        <v>20709.5</v>
      </c>
      <c r="Z65" s="11">
        <v>24484.5</v>
      </c>
      <c r="AA65" s="11">
        <v>22597.3</v>
      </c>
      <c r="AB65" s="11">
        <v>859.92763696500003</v>
      </c>
      <c r="AF65">
        <f t="shared" si="14"/>
        <v>264.10612482748155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49</v>
      </c>
      <c r="F66" s="11">
        <v>24.5</v>
      </c>
      <c r="G66" s="11">
        <v>2.4500000000000001E-2</v>
      </c>
      <c r="H66" s="11">
        <v>21903.5</v>
      </c>
      <c r="I66" s="11">
        <v>25220.5</v>
      </c>
      <c r="J66" s="11">
        <v>23525.336734699998</v>
      </c>
      <c r="K66" s="13">
        <v>766.57133275800004</v>
      </c>
      <c r="O66">
        <f t="shared" si="12"/>
        <v>199.16078372480456</v>
      </c>
      <c r="T66" s="1"/>
      <c r="U66" s="11">
        <v>7</v>
      </c>
      <c r="V66" s="11">
        <v>49</v>
      </c>
      <c r="W66" s="11">
        <v>24.5</v>
      </c>
      <c r="X66" s="11">
        <v>2.4500000000000001E-2</v>
      </c>
      <c r="Y66" s="11">
        <v>20946</v>
      </c>
      <c r="Z66" s="11">
        <v>24011.5</v>
      </c>
      <c r="AA66" s="11">
        <v>22542.051020399998</v>
      </c>
      <c r="AB66" s="11">
        <v>764.79552853500002</v>
      </c>
      <c r="AF66">
        <f t="shared" si="14"/>
        <v>263.46040193568348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52</v>
      </c>
      <c r="F67" s="11">
        <v>26</v>
      </c>
      <c r="G67" s="11">
        <v>2.5999999999999999E-2</v>
      </c>
      <c r="H67" s="11">
        <v>22139</v>
      </c>
      <c r="I67" s="11">
        <v>25282</v>
      </c>
      <c r="J67" s="11">
        <v>23677.951923100001</v>
      </c>
      <c r="K67" s="13">
        <v>724.48177733</v>
      </c>
      <c r="O67">
        <f t="shared" si="12"/>
        <v>200.45279330888928</v>
      </c>
      <c r="T67" s="1"/>
      <c r="U67" s="11">
        <v>8</v>
      </c>
      <c r="V67" s="11">
        <v>52</v>
      </c>
      <c r="W67" s="11">
        <v>26</v>
      </c>
      <c r="X67" s="11">
        <v>2.5999999999999999E-2</v>
      </c>
      <c r="Y67" s="11">
        <v>20939</v>
      </c>
      <c r="Z67" s="11">
        <v>24207</v>
      </c>
      <c r="AA67" s="11">
        <v>22490.557692300001</v>
      </c>
      <c r="AB67" s="11">
        <v>756.32798190599999</v>
      </c>
      <c r="AF67">
        <f t="shared" si="14"/>
        <v>262.85857325088659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51</v>
      </c>
      <c r="F68" s="11">
        <v>25.5</v>
      </c>
      <c r="G68" s="11">
        <v>2.5499999999999998E-2</v>
      </c>
      <c r="H68" s="11">
        <v>22444.5</v>
      </c>
      <c r="I68" s="11">
        <v>25399.5</v>
      </c>
      <c r="J68" s="11">
        <v>23981.254902000001</v>
      </c>
      <c r="K68" s="13">
        <v>696.00960749499995</v>
      </c>
      <c r="O68" s="6">
        <f t="shared" si="12"/>
        <v>203.02049551290037</v>
      </c>
      <c r="T68" s="1"/>
      <c r="U68" s="11">
        <v>9</v>
      </c>
      <c r="V68" s="11">
        <v>51</v>
      </c>
      <c r="W68" s="11">
        <v>25.5</v>
      </c>
      <c r="X68" s="11">
        <v>2.5499999999999998E-2</v>
      </c>
      <c r="Y68" s="11">
        <v>21228</v>
      </c>
      <c r="Z68" s="11">
        <v>24348</v>
      </c>
      <c r="AA68" s="11">
        <v>22915.470588200002</v>
      </c>
      <c r="AB68" s="11">
        <v>745.90425264800001</v>
      </c>
      <c r="AF68" s="6">
        <f t="shared" si="14"/>
        <v>267.82474612664487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50</v>
      </c>
      <c r="F69" s="11">
        <v>25</v>
      </c>
      <c r="G69" s="11">
        <v>2.5000000000000001E-2</v>
      </c>
      <c r="H69" s="11">
        <v>21772.5</v>
      </c>
      <c r="I69" s="11">
        <v>25665</v>
      </c>
      <c r="J69" s="11">
        <v>23716.84</v>
      </c>
      <c r="K69" s="13">
        <v>827.39974693299996</v>
      </c>
      <c r="O69" s="6">
        <f t="shared" si="12"/>
        <v>200.78201197046664</v>
      </c>
      <c r="T69" s="1"/>
      <c r="U69" s="11">
        <v>10</v>
      </c>
      <c r="V69" s="11">
        <v>50</v>
      </c>
      <c r="W69" s="11">
        <v>25</v>
      </c>
      <c r="X69" s="11">
        <v>2.5000000000000001E-2</v>
      </c>
      <c r="Y69" s="11">
        <v>20878</v>
      </c>
      <c r="Z69" s="11">
        <v>24692</v>
      </c>
      <c r="AA69" s="11">
        <v>22773.1</v>
      </c>
      <c r="AB69" s="11">
        <v>803.35427542100001</v>
      </c>
      <c r="AF69" s="6">
        <f t="shared" si="14"/>
        <v>266.1607887362083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50</v>
      </c>
      <c r="F70" s="11">
        <v>25</v>
      </c>
      <c r="G70" s="11">
        <v>2.5000000000000001E-2</v>
      </c>
      <c r="H70" s="11">
        <v>22140.5</v>
      </c>
      <c r="I70" s="11">
        <v>25235.5</v>
      </c>
      <c r="J70" s="11">
        <v>23922.5</v>
      </c>
      <c r="K70" s="13">
        <v>797.23242584399998</v>
      </c>
      <c r="O70" s="6">
        <f t="shared" si="12"/>
        <v>202.52308829352847</v>
      </c>
      <c r="T70" s="1"/>
      <c r="U70" s="11">
        <v>11</v>
      </c>
      <c r="V70" s="11">
        <v>50</v>
      </c>
      <c r="W70" s="11">
        <v>25</v>
      </c>
      <c r="X70" s="11">
        <v>2.5000000000000001E-2</v>
      </c>
      <c r="Y70" s="11">
        <v>21446</v>
      </c>
      <c r="Z70" s="11">
        <v>24514.5</v>
      </c>
      <c r="AA70" s="11">
        <v>23064.77</v>
      </c>
      <c r="AB70" s="11">
        <v>719.59678484200003</v>
      </c>
      <c r="AF70" s="6">
        <f t="shared" si="14"/>
        <v>269.56968419842866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50</v>
      </c>
      <c r="F71" s="11">
        <v>25</v>
      </c>
      <c r="G71" s="11">
        <v>2.5000000000000001E-2</v>
      </c>
      <c r="H71" s="11">
        <v>22403.5</v>
      </c>
      <c r="I71" s="11">
        <v>25566.5</v>
      </c>
      <c r="J71" s="11">
        <v>24134.3</v>
      </c>
      <c r="K71" s="13">
        <v>823.79270971000005</v>
      </c>
      <c r="O71" s="6">
        <f t="shared" si="12"/>
        <v>204.31614462545738</v>
      </c>
      <c r="T71" s="1"/>
      <c r="U71" s="11">
        <v>12</v>
      </c>
      <c r="V71" s="11">
        <v>50</v>
      </c>
      <c r="W71" s="11">
        <v>25</v>
      </c>
      <c r="X71" s="11">
        <v>2.5000000000000001E-2</v>
      </c>
      <c r="Y71" s="11">
        <v>20989</v>
      </c>
      <c r="Z71" s="11">
        <v>24169.5</v>
      </c>
      <c r="AA71" s="11">
        <v>22655.1</v>
      </c>
      <c r="AB71" s="11">
        <v>819.61088328599999</v>
      </c>
      <c r="AF71" s="6">
        <f t="shared" si="14"/>
        <v>264.78166279064652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50</v>
      </c>
      <c r="F72" s="11">
        <v>25</v>
      </c>
      <c r="G72" s="11">
        <v>2.5000000000000001E-2</v>
      </c>
      <c r="H72" s="11">
        <v>22761</v>
      </c>
      <c r="I72" s="11">
        <v>25991</v>
      </c>
      <c r="J72" s="11">
        <v>24400.1</v>
      </c>
      <c r="K72" s="13">
        <v>831.06542142800004</v>
      </c>
      <c r="O72" s="6">
        <f t="shared" si="12"/>
        <v>206.56635412983275</v>
      </c>
      <c r="T72" s="1"/>
      <c r="U72" s="11">
        <v>13</v>
      </c>
      <c r="V72" s="11">
        <v>50</v>
      </c>
      <c r="W72" s="11">
        <v>25</v>
      </c>
      <c r="X72" s="11">
        <v>2.5000000000000001E-2</v>
      </c>
      <c r="Y72" s="11">
        <v>21290.5</v>
      </c>
      <c r="Z72" s="11">
        <v>24319</v>
      </c>
      <c r="AA72" s="11">
        <v>22908.21</v>
      </c>
      <c r="AB72" s="11">
        <v>880.09643540499997</v>
      </c>
      <c r="AF72" s="6">
        <f t="shared" si="14"/>
        <v>267.73988794387651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52</v>
      </c>
      <c r="F73" s="11">
        <v>26</v>
      </c>
      <c r="G73" s="11">
        <v>2.5999999999999999E-2</v>
      </c>
      <c r="H73" s="11">
        <v>22448.5</v>
      </c>
      <c r="I73" s="11">
        <v>25613.5</v>
      </c>
      <c r="J73" s="11">
        <v>24148.9615385</v>
      </c>
      <c r="K73" s="13">
        <v>810.64318960000003</v>
      </c>
      <c r="O73" s="6">
        <f t="shared" si="12"/>
        <v>204.44026627060964</v>
      </c>
      <c r="T73" s="1"/>
      <c r="U73" s="11">
        <v>14</v>
      </c>
      <c r="V73" s="11">
        <v>52</v>
      </c>
      <c r="W73" s="11">
        <v>26</v>
      </c>
      <c r="X73" s="11">
        <v>2.5999999999999999E-2</v>
      </c>
      <c r="Y73" s="11">
        <v>20594.5</v>
      </c>
      <c r="Z73" s="11">
        <v>24000.5</v>
      </c>
      <c r="AA73" s="11">
        <v>22372.634615399998</v>
      </c>
      <c r="AB73" s="11">
        <v>833.90267285699997</v>
      </c>
      <c r="AF73" s="6">
        <f t="shared" si="14"/>
        <v>261.48034634467245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>
        <v>15</v>
      </c>
      <c r="E74" s="11">
        <v>50</v>
      </c>
      <c r="F74" s="11">
        <v>25</v>
      </c>
      <c r="G74" s="11">
        <v>2.5000000000000001E-2</v>
      </c>
      <c r="H74" s="11">
        <v>21997.5</v>
      </c>
      <c r="I74" s="11">
        <v>24999</v>
      </c>
      <c r="J74" s="11">
        <v>23490.959999999999</v>
      </c>
      <c r="K74" s="13">
        <v>768.83819613499998</v>
      </c>
      <c r="O74" s="6">
        <f t="shared" si="12"/>
        <v>198.86975718172204</v>
      </c>
      <c r="T74" s="1"/>
      <c r="U74" s="11">
        <v>15</v>
      </c>
      <c r="V74" s="11">
        <v>50</v>
      </c>
      <c r="W74" s="11">
        <v>25</v>
      </c>
      <c r="X74" s="11">
        <v>2.5000000000000001E-2</v>
      </c>
      <c r="Y74" s="11">
        <v>20743</v>
      </c>
      <c r="Z74" s="11">
        <v>23835.5</v>
      </c>
      <c r="AA74" s="11">
        <v>22381.07</v>
      </c>
      <c r="AB74" s="11">
        <v>794.42722923600002</v>
      </c>
      <c r="AF74" s="6">
        <f t="shared" si="14"/>
        <v>261.57893496977971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>
        <v>16</v>
      </c>
      <c r="E75" s="11">
        <v>50</v>
      </c>
      <c r="F75" s="11">
        <v>25</v>
      </c>
      <c r="G75" s="11">
        <v>2.5000000000000001E-2</v>
      </c>
      <c r="H75" s="11">
        <v>21825</v>
      </c>
      <c r="I75" s="11">
        <v>24656</v>
      </c>
      <c r="J75" s="11">
        <v>23413.79</v>
      </c>
      <c r="K75" s="13">
        <v>654.21563169599995</v>
      </c>
      <c r="O75" s="6">
        <f t="shared" si="12"/>
        <v>198.21645143509809</v>
      </c>
      <c r="T75" s="1"/>
      <c r="U75" s="11">
        <v>16</v>
      </c>
      <c r="V75" s="11">
        <v>50</v>
      </c>
      <c r="W75" s="11">
        <v>25</v>
      </c>
      <c r="X75" s="11">
        <v>2.5000000000000001E-2</v>
      </c>
      <c r="Y75" s="11">
        <v>20731.5</v>
      </c>
      <c r="Z75" s="11">
        <v>23919</v>
      </c>
      <c r="AA75" s="11">
        <v>22557.23</v>
      </c>
      <c r="AB75" s="11">
        <v>735.66464610599996</v>
      </c>
      <c r="AF75" s="6">
        <f t="shared" si="14"/>
        <v>263.63780638139121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51</v>
      </c>
      <c r="F76" s="11">
        <v>25.5</v>
      </c>
      <c r="G76" s="11">
        <v>2.5499999999999998E-2</v>
      </c>
      <c r="H76" s="11">
        <v>21808</v>
      </c>
      <c r="I76" s="11">
        <v>24682.5</v>
      </c>
      <c r="J76" s="11">
        <v>23277.333333300001</v>
      </c>
      <c r="K76" s="13">
        <v>644.61378876599997</v>
      </c>
      <c r="O76" s="6">
        <f t="shared" si="12"/>
        <v>197.06123665577636</v>
      </c>
      <c r="T76" s="1"/>
      <c r="U76" s="11">
        <v>17</v>
      </c>
      <c r="V76" s="11">
        <v>51</v>
      </c>
      <c r="W76" s="11">
        <v>25.5</v>
      </c>
      <c r="X76" s="11">
        <v>2.5499999999999998E-2</v>
      </c>
      <c r="Y76" s="11">
        <v>20613.5</v>
      </c>
      <c r="Z76" s="11">
        <v>23217.5</v>
      </c>
      <c r="AA76" s="11">
        <v>22005.401960800002</v>
      </c>
      <c r="AB76" s="11">
        <v>662.590703373</v>
      </c>
      <c r="AF76" s="6">
        <f t="shared" si="14"/>
        <v>257.18831175131334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50</v>
      </c>
      <c r="F77" s="11">
        <v>25</v>
      </c>
      <c r="G77" s="11">
        <v>2.5000000000000001E-2</v>
      </c>
      <c r="H77" s="11">
        <v>21269.5</v>
      </c>
      <c r="I77" s="11">
        <v>23836.5</v>
      </c>
      <c r="J77" s="11">
        <v>22555.72</v>
      </c>
      <c r="K77" s="13">
        <v>585.62781731099994</v>
      </c>
      <c r="O77" s="6">
        <f t="shared" si="12"/>
        <v>190.9522028669289</v>
      </c>
      <c r="T77" s="1"/>
      <c r="U77" s="11">
        <v>18</v>
      </c>
      <c r="V77" s="11">
        <v>50</v>
      </c>
      <c r="W77" s="11">
        <v>25</v>
      </c>
      <c r="X77" s="11">
        <v>2.5000000000000001E-2</v>
      </c>
      <c r="Y77" s="11">
        <v>20301.5</v>
      </c>
      <c r="Z77" s="11">
        <v>23004</v>
      </c>
      <c r="AA77" s="11">
        <v>21649.9</v>
      </c>
      <c r="AB77" s="11">
        <v>569.12037391000001</v>
      </c>
      <c r="AF77" s="6">
        <f t="shared" si="14"/>
        <v>253.03337973574247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50</v>
      </c>
      <c r="F78" s="11">
        <v>25</v>
      </c>
      <c r="G78" s="11">
        <v>2.5000000000000001E-2</v>
      </c>
      <c r="H78" s="11">
        <v>20761.5</v>
      </c>
      <c r="I78" s="11">
        <v>23658.5</v>
      </c>
      <c r="J78" s="11">
        <v>22111.47</v>
      </c>
      <c r="K78" s="13">
        <v>636.45372252699997</v>
      </c>
      <c r="O78" s="6">
        <f t="shared" si="12"/>
        <v>187.19127144360775</v>
      </c>
      <c r="T78" s="1"/>
      <c r="U78" s="11">
        <v>19</v>
      </c>
      <c r="V78" s="11">
        <v>50</v>
      </c>
      <c r="W78" s="11">
        <v>25</v>
      </c>
      <c r="X78" s="11">
        <v>2.5000000000000001E-2</v>
      </c>
      <c r="Y78" s="11">
        <v>20051</v>
      </c>
      <c r="Z78" s="11">
        <v>22565.5</v>
      </c>
      <c r="AA78" s="11">
        <v>21322.799999999999</v>
      </c>
      <c r="AB78" s="11">
        <v>568.84812900899999</v>
      </c>
      <c r="AF78" s="6">
        <f t="shared" si="14"/>
        <v>249.21039586461319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51</v>
      </c>
      <c r="F79" s="11">
        <v>25.5</v>
      </c>
      <c r="G79" s="11">
        <v>2.5499999999999998E-2</v>
      </c>
      <c r="H79" s="11">
        <v>20272</v>
      </c>
      <c r="I79" s="11">
        <v>23662</v>
      </c>
      <c r="J79" s="11">
        <v>21753.1862745</v>
      </c>
      <c r="K79" s="13">
        <v>755.75434474999997</v>
      </c>
      <c r="O79" s="6">
        <f t="shared" si="12"/>
        <v>184.15811326308435</v>
      </c>
      <c r="T79" s="1"/>
      <c r="U79" s="11">
        <v>20</v>
      </c>
      <c r="V79" s="11">
        <v>51</v>
      </c>
      <c r="W79" s="11">
        <v>25.5</v>
      </c>
      <c r="X79" s="11">
        <v>2.5499999999999998E-2</v>
      </c>
      <c r="Y79" s="11">
        <v>19170</v>
      </c>
      <c r="Z79" s="11">
        <v>22004</v>
      </c>
      <c r="AA79" s="11">
        <v>20535.843137299998</v>
      </c>
      <c r="AB79" s="11">
        <v>656.815327852</v>
      </c>
      <c r="AF79" s="6">
        <f t="shared" si="14"/>
        <v>240.01283122573642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50</v>
      </c>
      <c r="F80" s="11">
        <v>25</v>
      </c>
      <c r="G80" s="11">
        <v>2.5000000000000001E-2</v>
      </c>
      <c r="H80" s="11">
        <v>19761</v>
      </c>
      <c r="I80" s="11">
        <v>22573.5</v>
      </c>
      <c r="J80" s="11">
        <v>20830.310000000001</v>
      </c>
      <c r="K80" s="13">
        <v>693.21363354599998</v>
      </c>
      <c r="O80" s="6">
        <f t="shared" si="12"/>
        <v>176.3452277693205</v>
      </c>
      <c r="T80" s="1"/>
      <c r="U80" s="11">
        <v>21</v>
      </c>
      <c r="V80" s="11">
        <v>50</v>
      </c>
      <c r="W80" s="11">
        <v>25</v>
      </c>
      <c r="X80" s="11">
        <v>2.5000000000000001E-2</v>
      </c>
      <c r="Y80" s="11">
        <v>18813</v>
      </c>
      <c r="Z80" s="11">
        <v>21683</v>
      </c>
      <c r="AA80" s="11">
        <v>20048.59</v>
      </c>
      <c r="AB80" s="11">
        <v>649.65682220099995</v>
      </c>
      <c r="AF80" s="6">
        <f t="shared" si="14"/>
        <v>234.31805627906868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47</v>
      </c>
      <c r="F81" s="11">
        <v>23.5</v>
      </c>
      <c r="G81" s="11">
        <v>2.35E-2</v>
      </c>
      <c r="H81" s="11">
        <v>19200.5</v>
      </c>
      <c r="I81" s="11">
        <v>21925.5</v>
      </c>
      <c r="J81" s="11">
        <v>20485.446808500001</v>
      </c>
      <c r="K81" s="13">
        <v>701.56558026599998</v>
      </c>
      <c r="O81" s="6">
        <f t="shared" si="12"/>
        <v>173.42568513868648</v>
      </c>
      <c r="T81" s="1"/>
      <c r="U81" s="11">
        <v>22</v>
      </c>
      <c r="V81" s="11">
        <v>47</v>
      </c>
      <c r="W81" s="11">
        <v>23.5</v>
      </c>
      <c r="X81" s="11">
        <v>2.35E-2</v>
      </c>
      <c r="Y81" s="11">
        <v>18336.5</v>
      </c>
      <c r="Z81" s="11">
        <v>21109.5</v>
      </c>
      <c r="AA81" s="11">
        <v>19735.180851100002</v>
      </c>
      <c r="AB81" s="11">
        <v>649.37513799299995</v>
      </c>
      <c r="AF81" s="6">
        <f t="shared" si="14"/>
        <v>230.6550843398787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51</v>
      </c>
      <c r="F82" s="11">
        <v>25.5</v>
      </c>
      <c r="G82" s="11">
        <v>2.5499999999999998E-2</v>
      </c>
      <c r="H82" s="11">
        <v>18572.5</v>
      </c>
      <c r="I82" s="11">
        <v>20243.5</v>
      </c>
      <c r="J82" s="11">
        <v>19443.725490199999</v>
      </c>
      <c r="K82" s="13">
        <v>482.01128942899999</v>
      </c>
      <c r="O82" s="6">
        <f t="shared" si="12"/>
        <v>164.60668133376129</v>
      </c>
      <c r="T82" s="1"/>
      <c r="U82" s="11">
        <v>23</v>
      </c>
      <c r="V82" s="11">
        <v>51</v>
      </c>
      <c r="W82" s="11">
        <v>25.5</v>
      </c>
      <c r="X82" s="11">
        <v>2.5499999999999998E-2</v>
      </c>
      <c r="Y82" s="11">
        <v>17850.5</v>
      </c>
      <c r="Z82" s="11">
        <v>20502.5</v>
      </c>
      <c r="AA82" s="11">
        <v>19087.3823529</v>
      </c>
      <c r="AB82" s="11">
        <v>675.83117409800002</v>
      </c>
      <c r="AF82" s="6">
        <f t="shared" si="14"/>
        <v>223.08393420120439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47</v>
      </c>
      <c r="F83" s="11">
        <v>23.5</v>
      </c>
      <c r="G83" s="11">
        <v>2.35E-2</v>
      </c>
      <c r="H83" s="11">
        <v>17591.5</v>
      </c>
      <c r="I83" s="11">
        <v>19956</v>
      </c>
      <c r="J83" s="11">
        <v>18755.446808500001</v>
      </c>
      <c r="K83" s="13">
        <v>598.68362148200004</v>
      </c>
      <c r="O83" s="6">
        <f t="shared" si="12"/>
        <v>158.77985202142011</v>
      </c>
      <c r="T83" s="1"/>
      <c r="U83" s="11">
        <v>24</v>
      </c>
      <c r="V83" s="11">
        <v>47</v>
      </c>
      <c r="W83" s="11">
        <v>23.5</v>
      </c>
      <c r="X83" s="11">
        <v>2.35E-2</v>
      </c>
      <c r="Y83" s="11">
        <v>17044</v>
      </c>
      <c r="Z83" s="11">
        <v>19851.5</v>
      </c>
      <c r="AA83" s="11">
        <v>18304.4787234</v>
      </c>
      <c r="AB83" s="11">
        <v>707.23288057299999</v>
      </c>
      <c r="AF83" s="6">
        <f t="shared" si="14"/>
        <v>213.93374175783217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50</v>
      </c>
      <c r="F84" s="11">
        <v>25</v>
      </c>
      <c r="G84" s="11">
        <v>2.5000000000000001E-2</v>
      </c>
      <c r="H84" s="11">
        <v>16558.5</v>
      </c>
      <c r="I84" s="11">
        <v>19819.5</v>
      </c>
      <c r="J84" s="11">
        <v>17867.82</v>
      </c>
      <c r="K84" s="13">
        <v>816.51417973900004</v>
      </c>
      <c r="O84" s="6">
        <f t="shared" si="12"/>
        <v>151.26538143893296</v>
      </c>
      <c r="T84" s="1"/>
      <c r="U84" s="11">
        <v>25</v>
      </c>
      <c r="V84" s="11">
        <v>50</v>
      </c>
      <c r="W84" s="11">
        <v>25</v>
      </c>
      <c r="X84" s="11">
        <v>2.5000000000000001E-2</v>
      </c>
      <c r="Y84" s="11">
        <v>15920</v>
      </c>
      <c r="Z84" s="11">
        <v>18789</v>
      </c>
      <c r="AA84" s="11">
        <v>17214.080000000002</v>
      </c>
      <c r="AB84" s="11">
        <v>706.59827053200002</v>
      </c>
      <c r="AF84" s="6">
        <f t="shared" si="14"/>
        <v>201.18969794047317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47</v>
      </c>
      <c r="F85" s="11">
        <v>23.5</v>
      </c>
      <c r="G85" s="11">
        <v>2.35E-2</v>
      </c>
      <c r="H85" s="11">
        <v>15521</v>
      </c>
      <c r="I85" s="11">
        <v>18945.5</v>
      </c>
      <c r="J85" s="11">
        <v>17143.053191499999</v>
      </c>
      <c r="K85" s="13">
        <v>824.37456684300003</v>
      </c>
      <c r="O85" s="6">
        <f t="shared" si="12"/>
        <v>145.12965096134641</v>
      </c>
      <c r="T85" s="1"/>
      <c r="U85" s="11">
        <v>26</v>
      </c>
      <c r="V85" s="11">
        <v>47</v>
      </c>
      <c r="W85" s="11">
        <v>23.5</v>
      </c>
      <c r="X85" s="11">
        <v>2.35E-2</v>
      </c>
      <c r="Y85" s="11">
        <v>15104</v>
      </c>
      <c r="Z85" s="11">
        <v>17895.5</v>
      </c>
      <c r="AA85" s="11">
        <v>16443.0744681</v>
      </c>
      <c r="AB85" s="11">
        <v>610.089399888</v>
      </c>
      <c r="AF85" s="6">
        <f t="shared" si="14"/>
        <v>192.17856460814315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50</v>
      </c>
      <c r="F86" s="11">
        <v>25</v>
      </c>
      <c r="G86" s="11">
        <v>2.5000000000000001E-2</v>
      </c>
      <c r="H86" s="11">
        <v>15158.5</v>
      </c>
      <c r="I86" s="11">
        <v>17804</v>
      </c>
      <c r="J86" s="11">
        <v>16349.94</v>
      </c>
      <c r="K86" s="13">
        <v>760.32330421899997</v>
      </c>
      <c r="O86" s="6">
        <f t="shared" si="12"/>
        <v>138.41531370943227</v>
      </c>
      <c r="T86" s="1"/>
      <c r="U86" s="11">
        <v>27</v>
      </c>
      <c r="V86" s="11">
        <v>50</v>
      </c>
      <c r="W86" s="11">
        <v>25</v>
      </c>
      <c r="X86" s="11">
        <v>2.5000000000000001E-2</v>
      </c>
      <c r="Y86" s="11">
        <v>13619</v>
      </c>
      <c r="Z86" s="11">
        <v>16661.5</v>
      </c>
      <c r="AA86" s="11">
        <v>15177.88</v>
      </c>
      <c r="AB86" s="11">
        <v>720.726649759</v>
      </c>
      <c r="AF86" s="6">
        <f t="shared" si="14"/>
        <v>177.39159412392345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50</v>
      </c>
      <c r="F87" s="11">
        <v>25</v>
      </c>
      <c r="G87" s="11">
        <v>2.5000000000000001E-2</v>
      </c>
      <c r="H87" s="11">
        <v>13024.5</v>
      </c>
      <c r="I87" s="11">
        <v>15787.5</v>
      </c>
      <c r="J87" s="11">
        <v>14572.35</v>
      </c>
      <c r="K87" s="13">
        <v>605.91042351700003</v>
      </c>
      <c r="O87">
        <f t="shared" si="12"/>
        <v>123.36659319444874</v>
      </c>
      <c r="T87" s="1"/>
      <c r="U87" s="11">
        <v>28</v>
      </c>
      <c r="V87" s="11">
        <v>50</v>
      </c>
      <c r="W87" s="11">
        <v>25</v>
      </c>
      <c r="X87" s="11">
        <v>2.5000000000000001E-2</v>
      </c>
      <c r="Y87" s="11">
        <v>11009.5</v>
      </c>
      <c r="Z87" s="11">
        <v>15093.5</v>
      </c>
      <c r="AA87" s="11">
        <v>13511.81</v>
      </c>
      <c r="AB87" s="11">
        <v>776.82308868999996</v>
      </c>
      <c r="AF87">
        <f t="shared" si="14"/>
        <v>157.91938764831255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50</v>
      </c>
      <c r="F88" s="11">
        <v>25</v>
      </c>
      <c r="G88" s="11">
        <v>2.5000000000000001E-2</v>
      </c>
      <c r="H88" s="11">
        <v>9693</v>
      </c>
      <c r="I88" s="11">
        <v>12739</v>
      </c>
      <c r="J88" s="11">
        <v>10971.45</v>
      </c>
      <c r="K88" s="13">
        <v>754.83070307599996</v>
      </c>
      <c r="O88">
        <f t="shared" si="12"/>
        <v>92.882095811810359</v>
      </c>
      <c r="T88" s="1"/>
      <c r="U88" s="11">
        <v>29</v>
      </c>
      <c r="V88" s="11">
        <v>50</v>
      </c>
      <c r="W88" s="11">
        <v>25</v>
      </c>
      <c r="X88" s="11">
        <v>2.5000000000000001E-2</v>
      </c>
      <c r="Y88" s="11">
        <v>8495</v>
      </c>
      <c r="Z88" s="11">
        <v>12125</v>
      </c>
      <c r="AA88" s="11">
        <v>10278.24</v>
      </c>
      <c r="AB88" s="11">
        <v>779.89578215300003</v>
      </c>
      <c r="AF88">
        <f t="shared" si="14"/>
        <v>120.12701236195537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448</v>
      </c>
      <c r="F98" s="11">
        <v>224</v>
      </c>
      <c r="G98" s="11">
        <v>0.224</v>
      </c>
      <c r="H98" s="11">
        <v>17.770755767800001</v>
      </c>
      <c r="I98" s="11">
        <v>147.749511719</v>
      </c>
      <c r="J98" s="11">
        <v>57.475314531999999</v>
      </c>
      <c r="K98" s="13">
        <v>21.140318150700001</v>
      </c>
      <c r="O98">
        <f t="shared" ref="O98:O126" si="42">J98/P$98</f>
        <v>1.7811543370971537</v>
      </c>
      <c r="P98">
        <f>K$98/(SQRT(2-(PI()/2)))</f>
        <v>32.268576245711934</v>
      </c>
      <c r="T98" s="1"/>
      <c r="U98" s="11">
        <v>1</v>
      </c>
      <c r="V98" s="11">
        <v>448</v>
      </c>
      <c r="W98" s="11">
        <v>224</v>
      </c>
      <c r="X98" s="11">
        <v>0.224</v>
      </c>
      <c r="Y98" s="11">
        <v>11.1009979248</v>
      </c>
      <c r="Z98" s="11">
        <v>116.049919128</v>
      </c>
      <c r="AA98" s="11">
        <v>58.4749452557</v>
      </c>
      <c r="AB98" s="11">
        <v>19.651876762099999</v>
      </c>
      <c r="AF98">
        <f>AA98/AG$98</f>
        <v>1.9493844927238295</v>
      </c>
      <c r="AG98">
        <f>AB$98/(SQRT(2-(PI()/2)))</f>
        <v>29.996619688912329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51</v>
      </c>
      <c r="F99" s="11">
        <v>25.5</v>
      </c>
      <c r="G99" s="11">
        <v>2.5499999999999998E-2</v>
      </c>
      <c r="H99" s="11">
        <v>2794.0270996099998</v>
      </c>
      <c r="I99" s="11">
        <v>3575.71484375</v>
      </c>
      <c r="J99" s="11">
        <v>3185.5059646899999</v>
      </c>
      <c r="K99" s="13">
        <v>177.515620318</v>
      </c>
      <c r="O99">
        <f t="shared" si="42"/>
        <v>98.718516132651231</v>
      </c>
      <c r="T99" s="1"/>
      <c r="U99" s="11">
        <v>2</v>
      </c>
      <c r="V99" s="11">
        <v>51</v>
      </c>
      <c r="W99" s="11">
        <v>25.5</v>
      </c>
      <c r="X99" s="11">
        <v>2.5499999999999998E-2</v>
      </c>
      <c r="Y99" s="11">
        <v>2697.6520996099998</v>
      </c>
      <c r="Z99" s="11">
        <v>3304.9377441400002</v>
      </c>
      <c r="AA99" s="11">
        <v>3041.7022250300001</v>
      </c>
      <c r="AB99" s="11">
        <v>150.71841437200001</v>
      </c>
      <c r="AF99">
        <f t="shared" ref="AF99:AF126" si="44">AA99/AG$98</f>
        <v>101.40149978813469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51</v>
      </c>
      <c r="F100" s="11">
        <v>25.5</v>
      </c>
      <c r="G100" s="11">
        <v>2.5499999999999998E-2</v>
      </c>
      <c r="H100" s="11">
        <v>2585.1325683599998</v>
      </c>
      <c r="I100" s="11">
        <v>3379.8403320299999</v>
      </c>
      <c r="J100" s="11">
        <v>3034.4867063000002</v>
      </c>
      <c r="K100" s="13">
        <v>174.767403223</v>
      </c>
      <c r="O100">
        <f t="shared" si="42"/>
        <v>94.038444187733361</v>
      </c>
      <c r="T100" s="1"/>
      <c r="U100" s="11">
        <v>3</v>
      </c>
      <c r="V100" s="11">
        <v>51</v>
      </c>
      <c r="W100" s="11">
        <v>25.5</v>
      </c>
      <c r="X100" s="11">
        <v>2.5499999999999998E-2</v>
      </c>
      <c r="Y100" s="11">
        <v>2618.9365234400002</v>
      </c>
      <c r="Z100" s="11">
        <v>3240.7556152299999</v>
      </c>
      <c r="AA100" s="11">
        <v>2920.73414043</v>
      </c>
      <c r="AB100" s="11">
        <v>148.539841083</v>
      </c>
      <c r="AF100">
        <f t="shared" si="44"/>
        <v>97.368775906092949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50</v>
      </c>
      <c r="F101" s="11">
        <v>25</v>
      </c>
      <c r="G101" s="11">
        <v>2.5000000000000001E-2</v>
      </c>
      <c r="H101" s="11">
        <v>2577.3962402299999</v>
      </c>
      <c r="I101" s="11">
        <v>3246.6247558599998</v>
      </c>
      <c r="J101" s="11">
        <v>2926.8913622999999</v>
      </c>
      <c r="K101" s="13">
        <v>162.07984647999999</v>
      </c>
      <c r="O101">
        <f t="shared" si="42"/>
        <v>90.704075073313618</v>
      </c>
      <c r="T101" s="1"/>
      <c r="U101" s="11">
        <v>4</v>
      </c>
      <c r="V101" s="11">
        <v>50</v>
      </c>
      <c r="W101" s="11">
        <v>25</v>
      </c>
      <c r="X101" s="11">
        <v>2.5000000000000001E-2</v>
      </c>
      <c r="Y101" s="11">
        <v>2511.2294921900002</v>
      </c>
      <c r="Z101" s="11">
        <v>3113.36987305</v>
      </c>
      <c r="AA101" s="11">
        <v>2794.5912255899998</v>
      </c>
      <c r="AB101" s="11">
        <v>146.88633855200001</v>
      </c>
      <c r="AF101">
        <f t="shared" si="44"/>
        <v>93.163538244376468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49</v>
      </c>
      <c r="F102" s="11">
        <v>24.5</v>
      </c>
      <c r="G102" s="11">
        <v>2.4500000000000001E-2</v>
      </c>
      <c r="H102" s="11">
        <v>2345.8586425799999</v>
      </c>
      <c r="I102" s="11">
        <v>3188.6325683599998</v>
      </c>
      <c r="J102" s="11">
        <v>2818.7528300399999</v>
      </c>
      <c r="K102" s="13">
        <v>180.95841848000001</v>
      </c>
      <c r="O102">
        <f t="shared" si="42"/>
        <v>87.352872608210433</v>
      </c>
      <c r="T102" s="1"/>
      <c r="U102" s="11">
        <v>5</v>
      </c>
      <c r="V102" s="11">
        <v>49</v>
      </c>
      <c r="W102" s="11">
        <v>24.5</v>
      </c>
      <c r="X102" s="11">
        <v>2.4500000000000001E-2</v>
      </c>
      <c r="Y102" s="11">
        <v>2343.2124023400002</v>
      </c>
      <c r="Z102" s="11">
        <v>2985.5874023400002</v>
      </c>
      <c r="AA102" s="11">
        <v>2705.0282953999999</v>
      </c>
      <c r="AB102" s="11">
        <v>150.95989681099999</v>
      </c>
      <c r="AF102">
        <f>AA102/AG$98</f>
        <v>90.177770810617744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50</v>
      </c>
      <c r="F103" s="11">
        <v>25</v>
      </c>
      <c r="G103" s="11">
        <v>2.5000000000000001E-2</v>
      </c>
      <c r="H103" s="11">
        <v>2504.8654785200001</v>
      </c>
      <c r="I103" s="11">
        <v>3131.8361816400002</v>
      </c>
      <c r="J103" s="11">
        <v>2778.2142480500002</v>
      </c>
      <c r="K103" s="13">
        <v>150.309044073</v>
      </c>
      <c r="O103">
        <f t="shared" si="42"/>
        <v>86.096585944636715</v>
      </c>
      <c r="T103" s="1"/>
      <c r="U103" s="11">
        <v>6</v>
      </c>
      <c r="V103" s="11">
        <v>50</v>
      </c>
      <c r="W103" s="11">
        <v>25</v>
      </c>
      <c r="X103" s="11">
        <v>2.5000000000000001E-2</v>
      </c>
      <c r="Y103" s="11">
        <v>2388.5532226599998</v>
      </c>
      <c r="Z103" s="11">
        <v>2900.1135253900002</v>
      </c>
      <c r="AA103" s="11">
        <v>2652.7027002</v>
      </c>
      <c r="AB103" s="11">
        <v>132.09875499500001</v>
      </c>
      <c r="AF103">
        <f t="shared" si="44"/>
        <v>88.433387752037945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49</v>
      </c>
      <c r="F104" s="11">
        <v>24.5</v>
      </c>
      <c r="G104" s="11">
        <v>2.4500000000000001E-2</v>
      </c>
      <c r="H104" s="11">
        <v>2453.0383300799999</v>
      </c>
      <c r="I104" s="11">
        <v>2995.3886718799999</v>
      </c>
      <c r="J104" s="11">
        <v>2729.7449428</v>
      </c>
      <c r="K104" s="13">
        <v>139.827277501</v>
      </c>
      <c r="O104">
        <f t="shared" si="42"/>
        <v>84.594526948264317</v>
      </c>
      <c r="T104" s="1"/>
      <c r="U104" s="11">
        <v>7</v>
      </c>
      <c r="V104" s="11">
        <v>49</v>
      </c>
      <c r="W104" s="11">
        <v>24.5</v>
      </c>
      <c r="X104" s="11">
        <v>2.4500000000000001E-2</v>
      </c>
      <c r="Y104" s="11">
        <v>2337.5258789099998</v>
      </c>
      <c r="Z104" s="11">
        <v>2824.0725097700001</v>
      </c>
      <c r="AA104" s="11">
        <v>2594.3361019200001</v>
      </c>
      <c r="AB104" s="11">
        <v>125.291884279</v>
      </c>
      <c r="AF104">
        <f t="shared" si="44"/>
        <v>86.487615232157182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52</v>
      </c>
      <c r="F105" s="11">
        <v>26</v>
      </c>
      <c r="G105" s="11">
        <v>2.5999999999999999E-2</v>
      </c>
      <c r="H105" s="11">
        <v>2457.8146972700001</v>
      </c>
      <c r="I105" s="11">
        <v>2955.8991699200001</v>
      </c>
      <c r="J105" s="11">
        <v>2689.8047344500001</v>
      </c>
      <c r="K105" s="13">
        <v>132.21015156499999</v>
      </c>
      <c r="O105">
        <f t="shared" si="42"/>
        <v>83.356783824865516</v>
      </c>
      <c r="T105" s="1"/>
      <c r="U105" s="11">
        <v>8</v>
      </c>
      <c r="V105" s="11">
        <v>52</v>
      </c>
      <c r="W105" s="11">
        <v>26</v>
      </c>
      <c r="X105" s="11">
        <v>2.5999999999999999E-2</v>
      </c>
      <c r="Y105" s="11">
        <v>2335.2885742200001</v>
      </c>
      <c r="Z105" s="11">
        <v>2756.8850097700001</v>
      </c>
      <c r="AA105" s="11">
        <v>2563.9804546599999</v>
      </c>
      <c r="AB105" s="11">
        <v>114.565174817</v>
      </c>
      <c r="AF105">
        <f t="shared" si="44"/>
        <v>85.47564629783021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51</v>
      </c>
      <c r="F106" s="11">
        <v>25.5</v>
      </c>
      <c r="G106" s="11">
        <v>2.5499999999999998E-2</v>
      </c>
      <c r="H106" s="11">
        <v>2417.0329589799999</v>
      </c>
      <c r="I106" s="11">
        <v>2969.9709472700001</v>
      </c>
      <c r="J106" s="11">
        <v>2703.1060815000001</v>
      </c>
      <c r="K106" s="13">
        <v>138.03681238600001</v>
      </c>
      <c r="O106">
        <f t="shared" si="42"/>
        <v>83.768991260009713</v>
      </c>
      <c r="T106" s="1"/>
      <c r="U106" s="11">
        <v>9</v>
      </c>
      <c r="V106" s="11">
        <v>51</v>
      </c>
      <c r="W106" s="11">
        <v>25.5</v>
      </c>
      <c r="X106" s="11">
        <v>2.5499999999999998E-2</v>
      </c>
      <c r="Y106" s="11">
        <v>2319.4123535200001</v>
      </c>
      <c r="Z106" s="11">
        <v>2771.1193847700001</v>
      </c>
      <c r="AA106" s="11">
        <v>2553.6505055100001</v>
      </c>
      <c r="AB106" s="11">
        <v>117.798097919</v>
      </c>
      <c r="AF106">
        <f t="shared" si="44"/>
        <v>85.13127585685622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50</v>
      </c>
      <c r="F107" s="11">
        <v>25</v>
      </c>
      <c r="G107" s="11">
        <v>2.5000000000000001E-2</v>
      </c>
      <c r="H107" s="11">
        <v>2396.5432128900002</v>
      </c>
      <c r="I107" s="11">
        <v>2962.7705078099998</v>
      </c>
      <c r="J107" s="11">
        <v>2659.7493066400002</v>
      </c>
      <c r="K107" s="13">
        <v>140.229290881</v>
      </c>
      <c r="O107">
        <f t="shared" si="42"/>
        <v>82.425369076934274</v>
      </c>
      <c r="T107" s="1"/>
      <c r="U107" s="11">
        <v>10</v>
      </c>
      <c r="V107" s="11">
        <v>50</v>
      </c>
      <c r="W107" s="11">
        <v>25</v>
      </c>
      <c r="X107" s="11">
        <v>2.5000000000000001E-2</v>
      </c>
      <c r="Y107" s="11">
        <v>2256.3713378900002</v>
      </c>
      <c r="Z107" s="11">
        <v>2839.1245117200001</v>
      </c>
      <c r="AA107" s="11">
        <v>2562.9217626999998</v>
      </c>
      <c r="AB107" s="11">
        <v>126.306941771</v>
      </c>
      <c r="AF107">
        <f t="shared" si="44"/>
        <v>85.440352589039705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50</v>
      </c>
      <c r="F108" s="11">
        <v>25</v>
      </c>
      <c r="G108" s="11">
        <v>2.5000000000000001E-2</v>
      </c>
      <c r="H108" s="11">
        <v>2489.6298828099998</v>
      </c>
      <c r="I108" s="11">
        <v>2954.4873046900002</v>
      </c>
      <c r="J108" s="11">
        <v>2740.2385937499998</v>
      </c>
      <c r="K108" s="13">
        <v>118.442941694</v>
      </c>
      <c r="O108">
        <f t="shared" si="42"/>
        <v>84.919724157775363</v>
      </c>
      <c r="T108" s="1"/>
      <c r="U108" s="11">
        <v>11</v>
      </c>
      <c r="V108" s="11">
        <v>50</v>
      </c>
      <c r="W108" s="11">
        <v>25</v>
      </c>
      <c r="X108" s="11">
        <v>2.5000000000000001E-2</v>
      </c>
      <c r="Y108" s="11">
        <v>2364.5971679700001</v>
      </c>
      <c r="Z108" s="11">
        <v>2780.3913574200001</v>
      </c>
      <c r="AA108" s="11">
        <v>2599.6299706999998</v>
      </c>
      <c r="AB108" s="11">
        <v>110.039072836</v>
      </c>
      <c r="AF108">
        <f t="shared" si="44"/>
        <v>86.664097410312635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50</v>
      </c>
      <c r="F109" s="11">
        <v>25</v>
      </c>
      <c r="G109" s="11">
        <v>2.5000000000000001E-2</v>
      </c>
      <c r="H109" s="11">
        <v>2420.4550781200001</v>
      </c>
      <c r="I109" s="11">
        <v>2919.31518555</v>
      </c>
      <c r="J109" s="11">
        <v>2661.8687255899999</v>
      </c>
      <c r="K109" s="13">
        <v>129.41611782199999</v>
      </c>
      <c r="O109">
        <f t="shared" si="42"/>
        <v>82.491049661471408</v>
      </c>
      <c r="T109" s="1"/>
      <c r="U109" s="11">
        <v>12</v>
      </c>
      <c r="V109" s="11">
        <v>50</v>
      </c>
      <c r="W109" s="11">
        <v>25</v>
      </c>
      <c r="X109" s="11">
        <v>2.5000000000000001E-2</v>
      </c>
      <c r="Y109" s="11">
        <v>2329.2253418</v>
      </c>
      <c r="Z109" s="11">
        <v>2733.3205566400002</v>
      </c>
      <c r="AA109" s="11">
        <v>2552.6821435500001</v>
      </c>
      <c r="AB109" s="11">
        <v>115.651800432</v>
      </c>
      <c r="AF109">
        <f t="shared" si="44"/>
        <v>85.0989934873745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50</v>
      </c>
      <c r="F110" s="11">
        <v>25</v>
      </c>
      <c r="G110" s="11">
        <v>2.5000000000000001E-2</v>
      </c>
      <c r="H110" s="11">
        <v>2435.6115722700001</v>
      </c>
      <c r="I110" s="11">
        <v>2904.3122558599998</v>
      </c>
      <c r="J110" s="11">
        <v>2675.3000781199999</v>
      </c>
      <c r="K110" s="13">
        <v>113.242205701</v>
      </c>
      <c r="O110">
        <f t="shared" si="42"/>
        <v>82.907285953637697</v>
      </c>
      <c r="T110" s="1"/>
      <c r="U110" s="11">
        <v>13</v>
      </c>
      <c r="V110" s="11">
        <v>50</v>
      </c>
      <c r="W110" s="11">
        <v>25</v>
      </c>
      <c r="X110" s="11">
        <v>2.5000000000000001E-2</v>
      </c>
      <c r="Y110" s="11">
        <v>2325.0327148400002</v>
      </c>
      <c r="Z110" s="11">
        <v>2758.7175293</v>
      </c>
      <c r="AA110" s="11">
        <v>2551.47343262</v>
      </c>
      <c r="AB110" s="11">
        <v>116.233287848</v>
      </c>
      <c r="AF110">
        <f t="shared" si="44"/>
        <v>85.058698582730742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52</v>
      </c>
      <c r="F111" s="11">
        <v>26</v>
      </c>
      <c r="G111" s="11">
        <v>2.5999999999999999E-2</v>
      </c>
      <c r="H111" s="11">
        <v>2399.1220703099998</v>
      </c>
      <c r="I111" s="11">
        <v>2866.5908203099998</v>
      </c>
      <c r="J111" s="11">
        <v>2647.4419274000002</v>
      </c>
      <c r="K111" s="13">
        <v>114.255739228</v>
      </c>
      <c r="O111">
        <f t="shared" si="42"/>
        <v>82.043964606334626</v>
      </c>
      <c r="T111" s="1"/>
      <c r="U111" s="11">
        <v>14</v>
      </c>
      <c r="V111" s="11">
        <v>52</v>
      </c>
      <c r="W111" s="11">
        <v>26</v>
      </c>
      <c r="X111" s="11">
        <v>2.5999999999999999E-2</v>
      </c>
      <c r="Y111" s="11">
        <v>2340.3791503900002</v>
      </c>
      <c r="Z111" s="11">
        <v>2706.4157714799999</v>
      </c>
      <c r="AA111" s="11">
        <v>2532.8262798599999</v>
      </c>
      <c r="AB111" s="11">
        <v>100.82684108399999</v>
      </c>
      <c r="AF111">
        <f t="shared" si="44"/>
        <v>84.437056779308037</v>
      </c>
      <c r="AK111" s="1"/>
      <c r="AY111" s="1"/>
    </row>
    <row r="112" spans="3:63" x14ac:dyDescent="0.25">
      <c r="C112" s="1">
        <f t="shared" ref="C112" si="57">C25</f>
        <v>0</v>
      </c>
      <c r="D112" s="11">
        <v>15</v>
      </c>
      <c r="E112" s="11">
        <v>50</v>
      </c>
      <c r="F112" s="11">
        <v>25</v>
      </c>
      <c r="G112" s="11">
        <v>2.5000000000000001E-2</v>
      </c>
      <c r="H112" s="11">
        <v>2417.7092285200001</v>
      </c>
      <c r="I112" s="11">
        <v>2816.7829589799999</v>
      </c>
      <c r="J112" s="11">
        <v>2620.3978320299998</v>
      </c>
      <c r="K112" s="13">
        <v>109.58739739400001</v>
      </c>
      <c r="O112">
        <f t="shared" si="42"/>
        <v>81.205870754158724</v>
      </c>
      <c r="T112" s="1"/>
      <c r="U112" s="11">
        <v>15</v>
      </c>
      <c r="V112" s="11">
        <v>50</v>
      </c>
      <c r="W112" s="11">
        <v>25</v>
      </c>
      <c r="X112" s="11">
        <v>2.5000000000000001E-2</v>
      </c>
      <c r="Y112" s="11">
        <v>2326.9404296900002</v>
      </c>
      <c r="Z112" s="11">
        <v>2689.4746093799999</v>
      </c>
      <c r="AA112" s="11">
        <v>2507.9445556599999</v>
      </c>
      <c r="AB112" s="11">
        <v>88.257769229999994</v>
      </c>
      <c r="AF112">
        <f t="shared" si="44"/>
        <v>83.607572508812154</v>
      </c>
      <c r="AK112" s="1"/>
      <c r="AY112" s="1"/>
    </row>
    <row r="113" spans="3:51" x14ac:dyDescent="0.25">
      <c r="C113" s="1">
        <f t="shared" ref="C113" si="58">C26</f>
        <v>2</v>
      </c>
      <c r="D113" s="11">
        <v>16</v>
      </c>
      <c r="E113" s="11">
        <v>50</v>
      </c>
      <c r="F113" s="11">
        <v>25</v>
      </c>
      <c r="G113" s="11">
        <v>2.5000000000000001E-2</v>
      </c>
      <c r="H113" s="11">
        <v>2410.1782226599998</v>
      </c>
      <c r="I113" s="11">
        <v>2776.12768555</v>
      </c>
      <c r="J113" s="11">
        <v>2616.8109814499999</v>
      </c>
      <c r="K113" s="13">
        <v>97.638585557499994</v>
      </c>
      <c r="O113">
        <f t="shared" si="42"/>
        <v>81.094714607922597</v>
      </c>
      <c r="T113" s="1"/>
      <c r="U113" s="11">
        <v>16</v>
      </c>
      <c r="V113" s="11">
        <v>50</v>
      </c>
      <c r="W113" s="11">
        <v>25</v>
      </c>
      <c r="X113" s="11">
        <v>2.5000000000000001E-2</v>
      </c>
      <c r="Y113" s="11">
        <v>2282.7016601599998</v>
      </c>
      <c r="Z113" s="11">
        <v>2652.2895507799999</v>
      </c>
      <c r="AA113" s="11">
        <v>2490.77274902</v>
      </c>
      <c r="AB113" s="11">
        <v>90.237654451300003</v>
      </c>
      <c r="AF113">
        <f t="shared" si="44"/>
        <v>83.035114451268186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51</v>
      </c>
      <c r="F114" s="11">
        <v>25.5</v>
      </c>
      <c r="G114" s="11">
        <v>2.5499999999999998E-2</v>
      </c>
      <c r="H114" s="11">
        <v>2365.6064453099998</v>
      </c>
      <c r="I114" s="11">
        <v>2738.0166015599998</v>
      </c>
      <c r="J114" s="11">
        <v>2572.0523753399998</v>
      </c>
      <c r="K114" s="13">
        <v>85.200551997299996</v>
      </c>
      <c r="O114">
        <f t="shared" si="42"/>
        <v>79.707649812463956</v>
      </c>
      <c r="T114" s="1"/>
      <c r="U114" s="11">
        <v>17</v>
      </c>
      <c r="V114" s="11">
        <v>51</v>
      </c>
      <c r="W114" s="11">
        <v>25.5</v>
      </c>
      <c r="X114" s="11">
        <v>2.5499999999999998E-2</v>
      </c>
      <c r="Y114" s="11">
        <v>2316.5939941400002</v>
      </c>
      <c r="Z114" s="11">
        <v>2646.2980957</v>
      </c>
      <c r="AA114" s="11">
        <v>2481.01354262</v>
      </c>
      <c r="AB114" s="11">
        <v>79.014930372699993</v>
      </c>
      <c r="AF114">
        <f t="shared" si="44"/>
        <v>82.709770912522472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50</v>
      </c>
      <c r="F115" s="11">
        <v>25</v>
      </c>
      <c r="G115" s="11">
        <v>2.5000000000000001E-2</v>
      </c>
      <c r="H115" s="11">
        <v>2303.33203125</v>
      </c>
      <c r="I115" s="11">
        <v>2661.7856445299999</v>
      </c>
      <c r="J115" s="11">
        <v>2505.9278710899998</v>
      </c>
      <c r="K115" s="13">
        <v>80.825088246299998</v>
      </c>
      <c r="O115">
        <f t="shared" si="42"/>
        <v>77.658457937790317</v>
      </c>
      <c r="T115" s="1"/>
      <c r="U115" s="11">
        <v>18</v>
      </c>
      <c r="V115" s="11">
        <v>50</v>
      </c>
      <c r="W115" s="11">
        <v>25</v>
      </c>
      <c r="X115" s="11">
        <v>2.5000000000000001E-2</v>
      </c>
      <c r="Y115" s="11">
        <v>2266.5158691400002</v>
      </c>
      <c r="Z115" s="11">
        <v>2541.4812011700001</v>
      </c>
      <c r="AA115" s="11">
        <v>2412.2123290999998</v>
      </c>
      <c r="AB115" s="11">
        <v>72.900557261200007</v>
      </c>
      <c r="AF115">
        <f t="shared" si="44"/>
        <v>80.416138688841244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50</v>
      </c>
      <c r="F116" s="11">
        <v>25</v>
      </c>
      <c r="G116" s="11">
        <v>2.5000000000000001E-2</v>
      </c>
      <c r="H116" s="11">
        <v>2278.6975097700001</v>
      </c>
      <c r="I116" s="11">
        <v>2590.8515625</v>
      </c>
      <c r="J116" s="11">
        <v>2432.0608203100001</v>
      </c>
      <c r="K116" s="13">
        <v>87.343161163700003</v>
      </c>
      <c r="O116">
        <f t="shared" si="42"/>
        <v>75.369325308648797</v>
      </c>
      <c r="T116" s="1"/>
      <c r="U116" s="11">
        <v>19</v>
      </c>
      <c r="V116" s="11">
        <v>50</v>
      </c>
      <c r="W116" s="11">
        <v>25</v>
      </c>
      <c r="X116" s="11">
        <v>2.5000000000000001E-2</v>
      </c>
      <c r="Y116" s="11">
        <v>2230.8168945299999</v>
      </c>
      <c r="Z116" s="11">
        <v>2633.08984375</v>
      </c>
      <c r="AA116" s="11">
        <v>2386.6611572299998</v>
      </c>
      <c r="AB116" s="11">
        <v>83.898092073300006</v>
      </c>
      <c r="AF116">
        <f t="shared" si="44"/>
        <v>79.564336981349371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51</v>
      </c>
      <c r="F117" s="11">
        <v>25.5</v>
      </c>
      <c r="G117" s="11">
        <v>2.5499999999999998E-2</v>
      </c>
      <c r="H117" s="11">
        <v>2182.8178710900002</v>
      </c>
      <c r="I117" s="11">
        <v>2646.5292968799999</v>
      </c>
      <c r="J117" s="11">
        <v>2412.4013384700002</v>
      </c>
      <c r="K117" s="13">
        <v>98.141439578100005</v>
      </c>
      <c r="O117">
        <f t="shared" si="42"/>
        <v>74.76007990252053</v>
      </c>
      <c r="T117" s="1"/>
      <c r="U117" s="11">
        <v>20</v>
      </c>
      <c r="V117" s="11">
        <v>51</v>
      </c>
      <c r="W117" s="11">
        <v>25.5</v>
      </c>
      <c r="X117" s="11">
        <v>2.5499999999999998E-2</v>
      </c>
      <c r="Y117" s="11">
        <v>2157.5422363299999</v>
      </c>
      <c r="Z117" s="11">
        <v>2499.1052246099998</v>
      </c>
      <c r="AA117" s="11">
        <v>2310.0126617999999</v>
      </c>
      <c r="AB117" s="11">
        <v>88.399880534800005</v>
      </c>
      <c r="AF117">
        <f t="shared" si="44"/>
        <v>77.009099217064502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50</v>
      </c>
      <c r="F118" s="11">
        <v>25</v>
      </c>
      <c r="G118" s="11">
        <v>2.5000000000000001E-2</v>
      </c>
      <c r="H118" s="11">
        <v>2141.8505859400002</v>
      </c>
      <c r="I118" s="11">
        <v>2526.3779296900002</v>
      </c>
      <c r="J118" s="11">
        <v>2330.9064160200001</v>
      </c>
      <c r="K118" s="13">
        <v>91.068949572400001</v>
      </c>
      <c r="O118">
        <f t="shared" si="42"/>
        <v>72.234560281529198</v>
      </c>
      <c r="T118" s="1"/>
      <c r="U118" s="11">
        <v>21</v>
      </c>
      <c r="V118" s="11">
        <v>50</v>
      </c>
      <c r="W118" s="11">
        <v>25</v>
      </c>
      <c r="X118" s="11">
        <v>2.5000000000000001E-2</v>
      </c>
      <c r="Y118" s="11">
        <v>2109.875</v>
      </c>
      <c r="Z118" s="11">
        <v>2459.3703613299999</v>
      </c>
      <c r="AA118" s="11">
        <v>2263.5543310500002</v>
      </c>
      <c r="AB118" s="11">
        <v>78.486164696700001</v>
      </c>
      <c r="AF118">
        <f t="shared" si="44"/>
        <v>75.460313679500345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47</v>
      </c>
      <c r="F119" s="11">
        <v>23.5</v>
      </c>
      <c r="G119" s="11">
        <v>2.35E-2</v>
      </c>
      <c r="H119" s="11">
        <v>2051.5925293</v>
      </c>
      <c r="I119" s="11">
        <v>2397.1816406200001</v>
      </c>
      <c r="J119" s="11">
        <v>2251.4640178300001</v>
      </c>
      <c r="K119" s="13">
        <v>79.862691411599997</v>
      </c>
      <c r="O119">
        <f t="shared" si="42"/>
        <v>69.772648185219822</v>
      </c>
      <c r="T119" s="1"/>
      <c r="U119" s="11">
        <v>22</v>
      </c>
      <c r="V119" s="11">
        <v>47</v>
      </c>
      <c r="W119" s="11">
        <v>23.5</v>
      </c>
      <c r="X119" s="11">
        <v>2.35E-2</v>
      </c>
      <c r="Y119" s="11">
        <v>2010.8856201200001</v>
      </c>
      <c r="Z119" s="11">
        <v>2424.0358886700001</v>
      </c>
      <c r="AA119" s="11">
        <v>2216.2916986999999</v>
      </c>
      <c r="AB119" s="11">
        <v>97.916932821900005</v>
      </c>
      <c r="AF119">
        <f t="shared" si="44"/>
        <v>73.884715067385059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51</v>
      </c>
      <c r="F120" s="11">
        <v>25.5</v>
      </c>
      <c r="G120" s="11">
        <v>2.5499999999999998E-2</v>
      </c>
      <c r="H120" s="11">
        <v>2002.9494628899999</v>
      </c>
      <c r="I120" s="11">
        <v>2255.7067871099998</v>
      </c>
      <c r="J120" s="11">
        <v>2118.0760689499998</v>
      </c>
      <c r="K120" s="13">
        <v>62.718377027000002</v>
      </c>
      <c r="O120">
        <f t="shared" si="42"/>
        <v>65.638968785660751</v>
      </c>
      <c r="T120" s="1"/>
      <c r="U120" s="11">
        <v>23</v>
      </c>
      <c r="V120" s="11">
        <v>51</v>
      </c>
      <c r="W120" s="11">
        <v>25.5</v>
      </c>
      <c r="X120" s="11">
        <v>2.5499999999999998E-2</v>
      </c>
      <c r="Y120" s="11">
        <v>1962.1711425799999</v>
      </c>
      <c r="Z120" s="11">
        <v>2319.8212890599998</v>
      </c>
      <c r="AA120" s="11">
        <v>2148.4657413300001</v>
      </c>
      <c r="AB120" s="11">
        <v>84.140656203199995</v>
      </c>
      <c r="AF120">
        <f t="shared" si="44"/>
        <v>71.623595045415698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47</v>
      </c>
      <c r="F121" s="11">
        <v>23.5</v>
      </c>
      <c r="G121" s="11">
        <v>2.35E-2</v>
      </c>
      <c r="H121" s="11">
        <v>1890.7286377</v>
      </c>
      <c r="I121" s="11">
        <v>2208.8569335900002</v>
      </c>
      <c r="J121" s="11">
        <v>2044.75744889</v>
      </c>
      <c r="K121" s="13">
        <v>74.042277288199998</v>
      </c>
      <c r="O121">
        <f t="shared" si="42"/>
        <v>63.366831970521822</v>
      </c>
      <c r="T121" s="1"/>
      <c r="U121" s="11">
        <v>24</v>
      </c>
      <c r="V121" s="11">
        <v>47</v>
      </c>
      <c r="W121" s="11">
        <v>23.5</v>
      </c>
      <c r="X121" s="11">
        <v>2.35E-2</v>
      </c>
      <c r="Y121" s="11">
        <v>1898.43908691</v>
      </c>
      <c r="Z121" s="11">
        <v>2291.9138183599998</v>
      </c>
      <c r="AA121" s="11">
        <v>2077.1871753400001</v>
      </c>
      <c r="AB121" s="11">
        <v>92.569052444999997</v>
      </c>
      <c r="AF121">
        <f t="shared" si="44"/>
        <v>69.247375100328128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50</v>
      </c>
      <c r="F122" s="11">
        <v>25</v>
      </c>
      <c r="G122" s="11">
        <v>2.5000000000000001E-2</v>
      </c>
      <c r="H122" s="11">
        <v>1840.59997559</v>
      </c>
      <c r="I122" s="11">
        <v>2279.4006347700001</v>
      </c>
      <c r="J122" s="11">
        <v>2010.55165771</v>
      </c>
      <c r="K122" s="13">
        <v>100.584343291</v>
      </c>
      <c r="O122">
        <f t="shared" si="42"/>
        <v>62.306797870487877</v>
      </c>
      <c r="T122" s="1"/>
      <c r="U122" s="11">
        <v>25</v>
      </c>
      <c r="V122" s="11">
        <v>50</v>
      </c>
      <c r="W122" s="11">
        <v>25</v>
      </c>
      <c r="X122" s="11">
        <v>2.5000000000000001E-2</v>
      </c>
      <c r="Y122" s="11">
        <v>1756.6688232399999</v>
      </c>
      <c r="Z122" s="11">
        <v>2175.6152343799999</v>
      </c>
      <c r="AA122" s="11">
        <v>1966.1654931600001</v>
      </c>
      <c r="AB122" s="11">
        <v>91.460874689199997</v>
      </c>
      <c r="AF122">
        <f t="shared" si="44"/>
        <v>65.546235327534433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47</v>
      </c>
      <c r="F123" s="11">
        <v>23.5</v>
      </c>
      <c r="G123" s="11">
        <v>2.35E-2</v>
      </c>
      <c r="H123" s="11">
        <v>1797.6048584</v>
      </c>
      <c r="I123" s="11">
        <v>2212.5563964799999</v>
      </c>
      <c r="J123" s="11">
        <v>2007.7063221999999</v>
      </c>
      <c r="K123" s="13">
        <v>100.62139764</v>
      </c>
      <c r="O123">
        <f t="shared" si="42"/>
        <v>62.218621203245604</v>
      </c>
      <c r="U123" s="11">
        <v>26</v>
      </c>
      <c r="V123" s="11">
        <v>47</v>
      </c>
      <c r="W123" s="11">
        <v>23.5</v>
      </c>
      <c r="X123" s="11">
        <v>2.35E-2</v>
      </c>
      <c r="Y123" s="11">
        <v>1755.22558594</v>
      </c>
      <c r="Z123" s="11">
        <v>2159.0764160200001</v>
      </c>
      <c r="AA123" s="11">
        <v>1924.3252550499999</v>
      </c>
      <c r="AB123" s="11">
        <v>84.497121122199999</v>
      </c>
      <c r="AF123">
        <f t="shared" si="44"/>
        <v>64.151403558357927</v>
      </c>
    </row>
    <row r="124" spans="3:51" x14ac:dyDescent="0.25">
      <c r="C124" s="1">
        <f t="shared" ref="C124" si="69">C37</f>
        <v>24</v>
      </c>
      <c r="D124" s="11">
        <v>27</v>
      </c>
      <c r="E124" s="11">
        <v>50</v>
      </c>
      <c r="F124" s="11">
        <v>25</v>
      </c>
      <c r="G124" s="11">
        <v>2.5000000000000001E-2</v>
      </c>
      <c r="H124" s="11">
        <v>1694.3826904299999</v>
      </c>
      <c r="I124" s="11">
        <v>2089.7380371099998</v>
      </c>
      <c r="J124" s="11">
        <v>1884.1264721699999</v>
      </c>
      <c r="K124" s="13">
        <v>95.013933928499995</v>
      </c>
      <c r="O124">
        <f t="shared" si="42"/>
        <v>58.388893821132733</v>
      </c>
      <c r="U124" s="11">
        <v>27</v>
      </c>
      <c r="V124" s="11">
        <v>50</v>
      </c>
      <c r="W124" s="11">
        <v>25</v>
      </c>
      <c r="X124" s="11">
        <v>2.5000000000000001E-2</v>
      </c>
      <c r="Y124" s="11">
        <v>1632.7530517600001</v>
      </c>
      <c r="Z124" s="11">
        <v>2018.8800048799999</v>
      </c>
      <c r="AA124" s="11">
        <v>1806.5262719699999</v>
      </c>
      <c r="AB124" s="11">
        <v>95.017578407000002</v>
      </c>
      <c r="AF124">
        <f t="shared" si="44"/>
        <v>60.224328297823085</v>
      </c>
    </row>
    <row r="125" spans="3:51" x14ac:dyDescent="0.25">
      <c r="C125" s="1">
        <f>C38</f>
        <v>26</v>
      </c>
      <c r="D125" s="11">
        <v>28</v>
      </c>
      <c r="E125" s="11">
        <v>50</v>
      </c>
      <c r="F125" s="11">
        <v>25</v>
      </c>
      <c r="G125" s="11">
        <v>2.5000000000000001E-2</v>
      </c>
      <c r="H125" s="11">
        <v>1564.94018555</v>
      </c>
      <c r="I125" s="11">
        <v>1841.4902343799999</v>
      </c>
      <c r="J125" s="11">
        <v>1717.5456396500001</v>
      </c>
      <c r="K125" s="13">
        <v>79.074761823200006</v>
      </c>
      <c r="O125">
        <f t="shared" si="42"/>
        <v>53.226570226451784</v>
      </c>
      <c r="U125" s="11">
        <v>28</v>
      </c>
      <c r="V125" s="11">
        <v>50</v>
      </c>
      <c r="W125" s="11">
        <v>25</v>
      </c>
      <c r="X125" s="11">
        <v>2.5000000000000001E-2</v>
      </c>
      <c r="Y125" s="11">
        <v>1372.0095214800001</v>
      </c>
      <c r="Z125" s="11">
        <v>1803.0920410199999</v>
      </c>
      <c r="AA125" s="11">
        <v>1624.31551025</v>
      </c>
      <c r="AB125" s="11">
        <v>85.669978549000007</v>
      </c>
      <c r="AF125">
        <f t="shared" si="44"/>
        <v>54.149951797748628</v>
      </c>
    </row>
    <row r="126" spans="3:51" x14ac:dyDescent="0.25">
      <c r="C126" s="1">
        <f>C39</f>
        <v>28</v>
      </c>
      <c r="D126" s="11">
        <v>29</v>
      </c>
      <c r="E126" s="11">
        <v>50</v>
      </c>
      <c r="F126" s="11">
        <v>25</v>
      </c>
      <c r="G126" s="11">
        <v>2.5000000000000001E-2</v>
      </c>
      <c r="H126" s="11">
        <v>1297.9014892600001</v>
      </c>
      <c r="I126" s="11">
        <v>1680.1082763700001</v>
      </c>
      <c r="J126" s="11">
        <v>1474.6825292999999</v>
      </c>
      <c r="K126" s="13">
        <v>93.994840130900002</v>
      </c>
      <c r="O126">
        <f t="shared" si="42"/>
        <v>45.700266354204757</v>
      </c>
      <c r="U126" s="11">
        <v>29</v>
      </c>
      <c r="V126" s="11">
        <v>50</v>
      </c>
      <c r="W126" s="11">
        <v>25</v>
      </c>
      <c r="X126" s="11">
        <v>2.5000000000000001E-2</v>
      </c>
      <c r="Y126" s="11">
        <v>1162.8222656200001</v>
      </c>
      <c r="Z126" s="11">
        <v>1632.6827392600001</v>
      </c>
      <c r="AA126" s="11">
        <v>1381.49723389</v>
      </c>
      <c r="AB126" s="11">
        <v>101.781829937</v>
      </c>
      <c r="AF126">
        <f t="shared" si="44"/>
        <v>46.055097148184458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>
        <v>127.565848214</v>
      </c>
      <c r="F167" s="11">
        <v>42.484806511400002</v>
      </c>
      <c r="G167" s="11">
        <v>0</v>
      </c>
      <c r="H167" s="6">
        <f>E167/F167</f>
        <v>3.002622788920319</v>
      </c>
      <c r="N167" s="11">
        <v>57.975129953500002</v>
      </c>
      <c r="O167" s="11">
        <v>15.993301198499999</v>
      </c>
      <c r="P167" s="11">
        <v>0</v>
      </c>
      <c r="Q167" s="6">
        <f>N167/O167</f>
        <v>3.6249633039448699</v>
      </c>
    </row>
    <row r="168" spans="3:17" x14ac:dyDescent="0.25">
      <c r="C168">
        <f t="shared" ref="C168" si="70">C12</f>
        <v>-26</v>
      </c>
      <c r="D168" s="11">
        <v>2</v>
      </c>
      <c r="E168" s="11">
        <v>23429.480392199999</v>
      </c>
      <c r="F168" s="11">
        <v>925.56118355499996</v>
      </c>
      <c r="G168" s="11">
        <v>27.1128853817</v>
      </c>
      <c r="H168" s="6">
        <f t="shared" ref="H168:H195" si="71">E168/F168</f>
        <v>25.313810484369498</v>
      </c>
      <c r="N168" s="11">
        <v>3113.60410443</v>
      </c>
      <c r="O168" s="11">
        <v>102.997791744</v>
      </c>
      <c r="P168" s="11">
        <v>109.548435211</v>
      </c>
      <c r="Q168" s="6">
        <f t="shared" ref="Q168:Q195" si="72">N168/O168</f>
        <v>30.229814170859434</v>
      </c>
    </row>
    <row r="169" spans="3:17" x14ac:dyDescent="0.25">
      <c r="C169">
        <f t="shared" ref="C169" si="73">C13</f>
        <v>-24</v>
      </c>
      <c r="D169" s="11">
        <v>3</v>
      </c>
      <c r="E169" s="11">
        <v>23385.205882400001</v>
      </c>
      <c r="F169" s="11">
        <v>1098.34479717</v>
      </c>
      <c r="G169" s="11">
        <v>22.2493890127</v>
      </c>
      <c r="H169" s="6">
        <f t="shared" si="71"/>
        <v>21.291315753171887</v>
      </c>
      <c r="N169" s="11">
        <v>2977.61041858</v>
      </c>
      <c r="O169" s="11">
        <v>82.939303912400007</v>
      </c>
      <c r="P169" s="11">
        <v>69.598859656100004</v>
      </c>
      <c r="Q169" s="6">
        <f t="shared" si="72"/>
        <v>35.901077994637312</v>
      </c>
    </row>
    <row r="170" spans="3:17" x14ac:dyDescent="0.25">
      <c r="C170">
        <f t="shared" ref="C170" si="74">C14</f>
        <v>-22</v>
      </c>
      <c r="D170" s="11">
        <v>4</v>
      </c>
      <c r="E170" s="11">
        <v>23306.564999999999</v>
      </c>
      <c r="F170" s="11">
        <v>1110.4051354999999</v>
      </c>
      <c r="G170" s="11">
        <v>22.3179345703</v>
      </c>
      <c r="H170" s="6">
        <f t="shared" si="71"/>
        <v>20.989244605308294</v>
      </c>
      <c r="N170" s="11">
        <v>2860.7412890599999</v>
      </c>
      <c r="O170" s="11">
        <v>93.550324478099995</v>
      </c>
      <c r="P170" s="11">
        <v>36.107762966199999</v>
      </c>
      <c r="Q170" s="6">
        <f t="shared" si="72"/>
        <v>30.579704613741832</v>
      </c>
    </row>
    <row r="171" spans="3:17" x14ac:dyDescent="0.25">
      <c r="C171">
        <f t="shared" ref="C171" si="75">C15</f>
        <v>-20</v>
      </c>
      <c r="D171" s="11">
        <v>5</v>
      </c>
      <c r="E171" s="11">
        <v>23036.8520408</v>
      </c>
      <c r="F171" s="11">
        <v>1035.8464922200001</v>
      </c>
      <c r="G171" s="11">
        <v>23.9018719926</v>
      </c>
      <c r="H171" s="6">
        <f t="shared" si="71"/>
        <v>22.239638994604306</v>
      </c>
      <c r="N171" s="11">
        <v>2761.89058514</v>
      </c>
      <c r="O171" s="11">
        <v>81.379811445100003</v>
      </c>
      <c r="P171" s="11">
        <v>88.651525380699994</v>
      </c>
      <c r="Q171" s="6">
        <f t="shared" si="72"/>
        <v>33.938277025908462</v>
      </c>
    </row>
    <row r="172" spans="3:17" x14ac:dyDescent="0.25">
      <c r="C172">
        <f t="shared" ref="C172" si="76">C16</f>
        <v>-18</v>
      </c>
      <c r="D172" s="11">
        <v>6</v>
      </c>
      <c r="E172" s="11">
        <v>23123.85</v>
      </c>
      <c r="F172" s="11">
        <v>744.65415161099997</v>
      </c>
      <c r="G172" s="11">
        <v>34.552579498299998</v>
      </c>
      <c r="H172" s="6">
        <f t="shared" si="71"/>
        <v>31.053140508212287</v>
      </c>
      <c r="N172" s="11">
        <v>2715.4584765599998</v>
      </c>
      <c r="O172" s="11">
        <v>88.750067215000001</v>
      </c>
      <c r="P172" s="11">
        <v>44.190373134600001</v>
      </c>
      <c r="Q172" s="6">
        <f t="shared" si="72"/>
        <v>30.596692056375698</v>
      </c>
    </row>
    <row r="173" spans="3:17" x14ac:dyDescent="0.25">
      <c r="C173">
        <f t="shared" ref="C173" si="77">C17</f>
        <v>-16</v>
      </c>
      <c r="D173" s="11">
        <v>7</v>
      </c>
      <c r="E173" s="11">
        <v>23033.693877599999</v>
      </c>
      <c r="F173" s="11">
        <v>695.28799749899997</v>
      </c>
      <c r="G173" s="11">
        <v>36.894410892400003</v>
      </c>
      <c r="H173" s="6">
        <f t="shared" si="71"/>
        <v>33.128277721539597</v>
      </c>
      <c r="N173" s="11">
        <v>2662.0405223600001</v>
      </c>
      <c r="O173" s="11">
        <v>95.748509932499999</v>
      </c>
      <c r="P173" s="11">
        <v>32.1470262566</v>
      </c>
      <c r="Q173" s="6">
        <f t="shared" si="72"/>
        <v>27.802422452700974</v>
      </c>
    </row>
    <row r="174" spans="3:17" x14ac:dyDescent="0.25">
      <c r="C174">
        <f t="shared" ref="C174" si="78">C18</f>
        <v>-14</v>
      </c>
      <c r="D174" s="11">
        <v>8</v>
      </c>
      <c r="E174" s="11">
        <v>23084.254807699999</v>
      </c>
      <c r="F174" s="11">
        <v>839.61450899600004</v>
      </c>
      <c r="G174" s="11">
        <v>29.182347370999999</v>
      </c>
      <c r="H174" s="6">
        <f t="shared" si="71"/>
        <v>27.493873152935205</v>
      </c>
      <c r="N174" s="11">
        <v>2626.8926016</v>
      </c>
      <c r="O174" s="11">
        <v>89.263675845600005</v>
      </c>
      <c r="P174" s="11">
        <v>40.770113926699999</v>
      </c>
      <c r="Q174" s="6">
        <f t="shared" si="72"/>
        <v>29.428460980519716</v>
      </c>
    </row>
    <row r="175" spans="3:17" x14ac:dyDescent="0.25">
      <c r="C175">
        <f t="shared" ref="C175" si="79">C19</f>
        <v>-12</v>
      </c>
      <c r="D175" s="11">
        <v>9</v>
      </c>
      <c r="E175" s="11">
        <v>23448.362745099999</v>
      </c>
      <c r="F175" s="11">
        <v>753.623314951</v>
      </c>
      <c r="G175" s="11">
        <v>33.518305310999999</v>
      </c>
      <c r="H175" s="6">
        <f t="shared" si="71"/>
        <v>31.114168417977613</v>
      </c>
      <c r="N175" s="11">
        <v>2628.37827436</v>
      </c>
      <c r="O175" s="11">
        <v>106.542755894</v>
      </c>
      <c r="P175" s="11">
        <v>32.336676840700001</v>
      </c>
      <c r="Q175" s="6">
        <f t="shared" si="72"/>
        <v>24.669704216915402</v>
      </c>
    </row>
    <row r="176" spans="3:17" x14ac:dyDescent="0.25">
      <c r="C176">
        <f t="shared" ref="C176" si="80">C20</f>
        <v>-10</v>
      </c>
      <c r="D176" s="11">
        <v>10</v>
      </c>
      <c r="E176" s="11">
        <v>23244.97</v>
      </c>
      <c r="F176" s="11">
        <v>667.32495361300005</v>
      </c>
      <c r="G176" s="11">
        <v>37.008078384400001</v>
      </c>
      <c r="H176" s="6">
        <f t="shared" si="71"/>
        <v>34.833059777171755</v>
      </c>
      <c r="N176" s="11">
        <v>2611.33552246</v>
      </c>
      <c r="O176" s="11">
        <v>68.467413203700005</v>
      </c>
      <c r="P176" s="11">
        <v>90.909765739400001</v>
      </c>
      <c r="Q176" s="6">
        <f t="shared" si="72"/>
        <v>38.139830326157004</v>
      </c>
    </row>
    <row r="177" spans="3:17" x14ac:dyDescent="0.25">
      <c r="C177">
        <f t="shared" ref="C177" si="81">C21</f>
        <v>-8</v>
      </c>
      <c r="D177" s="11">
        <v>11</v>
      </c>
      <c r="E177" s="11">
        <v>23493.634999999998</v>
      </c>
      <c r="F177" s="11">
        <v>606.50669769299998</v>
      </c>
      <c r="G177" s="11">
        <v>43.281515769999999</v>
      </c>
      <c r="H177" s="6">
        <f t="shared" si="71"/>
        <v>38.735986081215458</v>
      </c>
      <c r="N177" s="11">
        <v>2669.9342627000001</v>
      </c>
      <c r="O177" s="11">
        <v>99.425311431899999</v>
      </c>
      <c r="P177" s="11">
        <v>31.135172042800001</v>
      </c>
      <c r="Q177" s="6">
        <f t="shared" si="72"/>
        <v>26.853667584724992</v>
      </c>
    </row>
    <row r="178" spans="3:17" x14ac:dyDescent="0.25">
      <c r="C178">
        <f t="shared" ref="C178" si="82">C22</f>
        <v>-6</v>
      </c>
      <c r="D178" s="11">
        <v>12</v>
      </c>
      <c r="E178" s="11">
        <v>23394.7</v>
      </c>
      <c r="F178" s="11">
        <v>1045.95234863</v>
      </c>
      <c r="G178" s="11">
        <v>23.447485122700002</v>
      </c>
      <c r="H178" s="6">
        <f t="shared" si="71"/>
        <v>22.366888922466345</v>
      </c>
      <c r="N178" s="11">
        <v>2607.2754248000001</v>
      </c>
      <c r="O178" s="11">
        <v>78.131763696700006</v>
      </c>
      <c r="P178" s="11">
        <v>49.563736820199999</v>
      </c>
      <c r="Q178" s="6">
        <f t="shared" si="72"/>
        <v>33.370236398620065</v>
      </c>
    </row>
    <row r="179" spans="3:17" x14ac:dyDescent="0.25">
      <c r="C179">
        <f t="shared" ref="C179" si="83">C23</f>
        <v>-4</v>
      </c>
      <c r="D179" s="11">
        <v>13</v>
      </c>
      <c r="E179" s="11">
        <v>23654.154999999999</v>
      </c>
      <c r="F179" s="11">
        <v>1054.9255346699999</v>
      </c>
      <c r="G179" s="11">
        <v>23.436164016700001</v>
      </c>
      <c r="H179" s="6">
        <f t="shared" si="71"/>
        <v>22.42258265878402</v>
      </c>
      <c r="N179" s="11">
        <v>2613.3867675800002</v>
      </c>
      <c r="O179" s="11">
        <v>88.161006860699999</v>
      </c>
      <c r="P179" s="11">
        <v>56.631626014699997</v>
      </c>
      <c r="Q179" s="6">
        <f t="shared" si="72"/>
        <v>29.643340753915364</v>
      </c>
    </row>
    <row r="180" spans="3:17" x14ac:dyDescent="0.25">
      <c r="C180">
        <f t="shared" ref="C180" si="84">C24</f>
        <v>-2</v>
      </c>
      <c r="D180" s="11">
        <v>14</v>
      </c>
      <c r="E180" s="11">
        <v>23260.798076899999</v>
      </c>
      <c r="F180" s="11">
        <v>1256.05280597</v>
      </c>
      <c r="G180" s="11">
        <v>19.0237729549</v>
      </c>
      <c r="H180" s="6">
        <f t="shared" si="71"/>
        <v>18.51896509950997</v>
      </c>
      <c r="N180" s="11">
        <v>2590.1341224100001</v>
      </c>
      <c r="O180" s="11">
        <v>81.045502094100002</v>
      </c>
      <c r="P180" s="11">
        <v>42.389411779600003</v>
      </c>
      <c r="Q180" s="6">
        <f t="shared" si="72"/>
        <v>31.959011363797305</v>
      </c>
    </row>
    <row r="181" spans="3:17" x14ac:dyDescent="0.25">
      <c r="C181">
        <f t="shared" ref="C181" si="85">C25</f>
        <v>0</v>
      </c>
      <c r="D181" s="11">
        <v>15</v>
      </c>
      <c r="E181" s="11">
        <v>22936.014999999999</v>
      </c>
      <c r="F181" s="11">
        <v>784.81074768099995</v>
      </c>
      <c r="G181" s="11">
        <v>30.075450248700001</v>
      </c>
      <c r="H181" s="6">
        <f t="shared" si="71"/>
        <v>29.224899210124914</v>
      </c>
      <c r="N181" s="11">
        <v>2564.1711914100001</v>
      </c>
      <c r="O181" s="11">
        <v>79.605028572099997</v>
      </c>
      <c r="P181" s="11">
        <v>58.0499711609</v>
      </c>
      <c r="Q181" s="6">
        <f t="shared" si="72"/>
        <v>32.21117104540167</v>
      </c>
    </row>
    <row r="182" spans="3:17" x14ac:dyDescent="0.25">
      <c r="C182">
        <f t="shared" ref="C182" si="86">C26</f>
        <v>2</v>
      </c>
      <c r="D182" s="11">
        <v>16</v>
      </c>
      <c r="E182" s="11">
        <v>22985.51</v>
      </c>
      <c r="F182" s="11">
        <v>605.67938598600006</v>
      </c>
      <c r="G182" s="11">
        <v>43.101709937999999</v>
      </c>
      <c r="H182" s="6">
        <f t="shared" si="71"/>
        <v>37.949962524449028</v>
      </c>
      <c r="N182" s="11">
        <v>2553.7918701200001</v>
      </c>
      <c r="O182" s="11">
        <v>89.122488632200003</v>
      </c>
      <c r="P182" s="11">
        <v>42.8930672073</v>
      </c>
      <c r="Q182" s="6">
        <f t="shared" si="72"/>
        <v>28.654853666163376</v>
      </c>
    </row>
    <row r="183" spans="3:17" x14ac:dyDescent="0.25">
      <c r="C183">
        <f t="shared" ref="C183" si="87">C27</f>
        <v>4</v>
      </c>
      <c r="D183" s="11">
        <v>17</v>
      </c>
      <c r="E183" s="11">
        <v>22641.3676471</v>
      </c>
      <c r="F183" s="11">
        <v>899.39129997700002</v>
      </c>
      <c r="G183" s="11">
        <v>26.359915191100001</v>
      </c>
      <c r="H183" s="6">
        <f t="shared" si="71"/>
        <v>25.174101247898445</v>
      </c>
      <c r="N183" s="11">
        <v>2526.53296856</v>
      </c>
      <c r="O183" s="11">
        <v>65.722782125699993</v>
      </c>
      <c r="P183" s="11">
        <v>69.366693478000002</v>
      </c>
      <c r="Q183" s="6">
        <f t="shared" si="72"/>
        <v>38.442270501084494</v>
      </c>
    </row>
    <row r="184" spans="3:17" x14ac:dyDescent="0.25">
      <c r="C184">
        <f t="shared" ref="C184" si="88">C28</f>
        <v>6</v>
      </c>
      <c r="D184" s="11">
        <v>18</v>
      </c>
      <c r="E184" s="11">
        <v>22102.81</v>
      </c>
      <c r="F184" s="11">
        <v>640.51146362300005</v>
      </c>
      <c r="G184" s="11">
        <v>39.185061073299998</v>
      </c>
      <c r="H184" s="6">
        <f t="shared" si="71"/>
        <v>34.508063095353961</v>
      </c>
      <c r="N184" s="11">
        <v>2459.07008301</v>
      </c>
      <c r="O184" s="11">
        <v>67.668665447199999</v>
      </c>
      <c r="P184" s="11">
        <v>62.754831466699997</v>
      </c>
      <c r="Q184" s="6">
        <f t="shared" si="72"/>
        <v>36.339863757602032</v>
      </c>
    </row>
    <row r="185" spans="3:17" x14ac:dyDescent="0.25">
      <c r="C185">
        <f t="shared" ref="C185" si="89">C29</f>
        <v>8</v>
      </c>
      <c r="D185" s="11">
        <v>19</v>
      </c>
      <c r="E185" s="11">
        <v>21717.134999999998</v>
      </c>
      <c r="F185" s="11">
        <v>557.67390502900003</v>
      </c>
      <c r="G185" s="11">
        <v>43.243901061999999</v>
      </c>
      <c r="H185" s="6">
        <f t="shared" si="71"/>
        <v>38.942354670281134</v>
      </c>
      <c r="N185" s="11">
        <v>2409.3609814500001</v>
      </c>
      <c r="O185" s="11">
        <v>39.7431542546</v>
      </c>
      <c r="P185" s="11">
        <v>243.74170761100001</v>
      </c>
      <c r="Q185" s="6">
        <f t="shared" si="72"/>
        <v>60.623295423793216</v>
      </c>
    </row>
    <row r="186" spans="3:17" x14ac:dyDescent="0.25">
      <c r="C186">
        <f t="shared" ref="C186" si="90">C30</f>
        <v>10</v>
      </c>
      <c r="D186" s="11">
        <v>20</v>
      </c>
      <c r="E186" s="11">
        <v>21144.514705900001</v>
      </c>
      <c r="F186" s="11">
        <v>860.79158289300005</v>
      </c>
      <c r="G186" s="11">
        <v>26.238873762200001</v>
      </c>
      <c r="H186" s="6">
        <f t="shared" si="71"/>
        <v>24.564035158006828</v>
      </c>
      <c r="N186" s="11">
        <v>2361.2070073099999</v>
      </c>
      <c r="O186" s="11">
        <v>72.399727737199996</v>
      </c>
      <c r="P186" s="11">
        <v>44.179865070399998</v>
      </c>
      <c r="Q186" s="6">
        <f t="shared" si="72"/>
        <v>32.613479098717363</v>
      </c>
    </row>
    <row r="187" spans="3:17" x14ac:dyDescent="0.25">
      <c r="C187">
        <f t="shared" ref="C187" si="91">C31</f>
        <v>12</v>
      </c>
      <c r="D187" s="11">
        <v>21</v>
      </c>
      <c r="E187" s="11">
        <v>20439.45</v>
      </c>
      <c r="F187" s="11">
        <v>552.75951354999995</v>
      </c>
      <c r="G187" s="11">
        <v>40.490822524999999</v>
      </c>
      <c r="H187" s="6">
        <f t="shared" si="71"/>
        <v>36.977111201092242</v>
      </c>
      <c r="N187" s="11">
        <v>2297.2303662099998</v>
      </c>
      <c r="O187" s="11">
        <v>48.498592925099999</v>
      </c>
      <c r="P187" s="11">
        <v>86.523250961299993</v>
      </c>
      <c r="Q187" s="6">
        <f t="shared" si="72"/>
        <v>47.366948764014339</v>
      </c>
    </row>
    <row r="188" spans="3:17" x14ac:dyDescent="0.25">
      <c r="C188">
        <f t="shared" ref="C188" si="92">C32</f>
        <v>14</v>
      </c>
      <c r="D188" s="11">
        <v>22</v>
      </c>
      <c r="E188" s="11">
        <v>20110.313829800001</v>
      </c>
      <c r="F188" s="11">
        <v>530.51814594699999</v>
      </c>
      <c r="G188" s="11">
        <v>42.3575865157</v>
      </c>
      <c r="H188" s="6">
        <f t="shared" si="71"/>
        <v>37.906929260453737</v>
      </c>
      <c r="N188" s="11">
        <v>2233.87788813</v>
      </c>
      <c r="O188" s="11">
        <v>39.754009224000001</v>
      </c>
      <c r="P188" s="11">
        <v>224.14373732600001</v>
      </c>
      <c r="Q188" s="6">
        <f t="shared" si="72"/>
        <v>56.192518232384458</v>
      </c>
    </row>
    <row r="189" spans="3:17" x14ac:dyDescent="0.25">
      <c r="C189">
        <f t="shared" ref="C189" si="93">C33</f>
        <v>16</v>
      </c>
      <c r="D189" s="11">
        <v>23</v>
      </c>
      <c r="E189" s="11">
        <v>19265.5539216</v>
      </c>
      <c r="F189" s="11">
        <v>338.17035403900002</v>
      </c>
      <c r="G189" s="11">
        <v>134.54208351599999</v>
      </c>
      <c r="H189" s="6">
        <f t="shared" si="71"/>
        <v>56.969967034360941</v>
      </c>
      <c r="N189" s="11">
        <v>2133.2708979600002</v>
      </c>
      <c r="O189" s="11">
        <v>43.0944951448</v>
      </c>
      <c r="P189" s="11">
        <v>423.07247287199999</v>
      </c>
      <c r="Q189" s="6">
        <f t="shared" si="72"/>
        <v>49.50216705850913</v>
      </c>
    </row>
    <row r="190" spans="3:17" x14ac:dyDescent="0.25">
      <c r="C190">
        <f t="shared" ref="C190" si="94">C34</f>
        <v>18</v>
      </c>
      <c r="D190" s="11">
        <v>24</v>
      </c>
      <c r="E190" s="11">
        <v>18529.962766000001</v>
      </c>
      <c r="F190" s="11">
        <v>357.90886858699997</v>
      </c>
      <c r="G190" s="11">
        <v>235.756711919</v>
      </c>
      <c r="H190" s="6">
        <f t="shared" si="71"/>
        <v>51.772851673542043</v>
      </c>
      <c r="N190" s="11">
        <v>2060.9723108200001</v>
      </c>
      <c r="O190" s="11">
        <v>40.479128401300002</v>
      </c>
      <c r="P190" s="11">
        <v>99.447636381099997</v>
      </c>
      <c r="Q190" s="6">
        <f t="shared" si="72"/>
        <v>50.914443868159253</v>
      </c>
    </row>
    <row r="191" spans="3:17" x14ac:dyDescent="0.25">
      <c r="C191">
        <f t="shared" ref="C191" si="95">C35</f>
        <v>20</v>
      </c>
      <c r="D191" s="11">
        <v>25</v>
      </c>
      <c r="E191" s="11">
        <v>17540.95</v>
      </c>
      <c r="F191" s="11">
        <v>464.37116691599999</v>
      </c>
      <c r="G191" s="11">
        <v>48.709942054700001</v>
      </c>
      <c r="H191" s="6">
        <f t="shared" si="71"/>
        <v>37.77355540072319</v>
      </c>
      <c r="N191" s="11">
        <v>1988.3585791</v>
      </c>
      <c r="O191" s="11">
        <v>37.199352889499998</v>
      </c>
      <c r="P191" s="11">
        <v>685.38653202099999</v>
      </c>
      <c r="Q191" s="6">
        <f t="shared" si="72"/>
        <v>53.451429249492136</v>
      </c>
    </row>
    <row r="192" spans="3:17" x14ac:dyDescent="0.25">
      <c r="C192">
        <f t="shared" ref="C192" si="96">C36</f>
        <v>22</v>
      </c>
      <c r="D192" s="11">
        <v>26</v>
      </c>
      <c r="E192" s="11">
        <v>16793.063829800001</v>
      </c>
      <c r="F192" s="11">
        <v>502.55733806500001</v>
      </c>
      <c r="G192" s="11">
        <v>53.953655202299998</v>
      </c>
      <c r="H192" s="6">
        <f t="shared" si="71"/>
        <v>33.415219633362533</v>
      </c>
      <c r="N192" s="11">
        <v>1966.0157834300001</v>
      </c>
      <c r="O192" s="11">
        <v>61.5146943648</v>
      </c>
      <c r="P192" s="11">
        <v>134.642440674</v>
      </c>
      <c r="Q192" s="6">
        <f t="shared" si="72"/>
        <v>31.960100001000665</v>
      </c>
    </row>
    <row r="193" spans="3:17" x14ac:dyDescent="0.25">
      <c r="C193">
        <f t="shared" ref="C193" si="97">C37</f>
        <v>24</v>
      </c>
      <c r="D193" s="11">
        <v>27</v>
      </c>
      <c r="E193" s="11">
        <v>15763.91</v>
      </c>
      <c r="F193" s="11">
        <v>828.77157684300005</v>
      </c>
      <c r="G193" s="11">
        <v>22.901931381200001</v>
      </c>
      <c r="H193" s="6">
        <f t="shared" si="71"/>
        <v>19.020813985982372</v>
      </c>
      <c r="N193" s="11">
        <v>1845.3263769499999</v>
      </c>
      <c r="O193" s="11">
        <v>61.734061161299998</v>
      </c>
      <c r="P193" s="11">
        <v>168.95636268600001</v>
      </c>
      <c r="Q193" s="6">
        <f t="shared" si="72"/>
        <v>29.891543537505076</v>
      </c>
    </row>
    <row r="194" spans="3:17" x14ac:dyDescent="0.25">
      <c r="C194">
        <f t="shared" ref="C194" si="98">C38</f>
        <v>26</v>
      </c>
      <c r="D194" s="11">
        <v>28</v>
      </c>
      <c r="E194" s="11">
        <v>14042.08</v>
      </c>
      <c r="F194" s="11">
        <v>749.915029602</v>
      </c>
      <c r="G194" s="11">
        <v>21.2932337379</v>
      </c>
      <c r="H194" s="6">
        <f t="shared" si="71"/>
        <v>18.724894749012442</v>
      </c>
      <c r="N194" s="11">
        <v>1670.9305688500001</v>
      </c>
      <c r="O194" s="11">
        <v>68.435716162899993</v>
      </c>
      <c r="P194" s="11">
        <v>286.19940626099998</v>
      </c>
      <c r="Q194" s="6">
        <f t="shared" si="72"/>
        <v>24.41606024656225</v>
      </c>
    </row>
    <row r="195" spans="3:17" x14ac:dyDescent="0.25">
      <c r="C195">
        <f t="shared" ref="C195" si="99">C39</f>
        <v>28</v>
      </c>
      <c r="D195" s="11">
        <v>29</v>
      </c>
      <c r="E195" s="11">
        <v>10624.844999999999</v>
      </c>
      <c r="F195" s="11">
        <v>496.67887851699999</v>
      </c>
      <c r="G195" s="11">
        <v>35.274009742700002</v>
      </c>
      <c r="H195" s="6">
        <f t="shared" si="71"/>
        <v>21.391779396224798</v>
      </c>
      <c r="N195" s="11">
        <v>1428.0898950200001</v>
      </c>
      <c r="O195" s="11">
        <v>67.5373380244</v>
      </c>
      <c r="P195" s="11">
        <v>357.75628644900002</v>
      </c>
      <c r="Q195" s="6">
        <f t="shared" si="72"/>
        <v>21.145190746251465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2022-03-23T19:21:20Z</dcterms:modified>
</cp:coreProperties>
</file>