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UMich_Data\Bruker_ROIs\Bruker\"/>
    </mc:Choice>
  </mc:AlternateContent>
  <xr:revisionPtr revIDLastSave="0" documentId="13_ncr:1_{3E3B5AB3-4A15-4D6E-AEE8-5A0F5277BCDC}" xr6:coauthVersionLast="47" xr6:coauthVersionMax="47" xr10:uidLastSave="{00000000-0000-0000-0000-000000000000}"/>
  <bookViews>
    <workbookView xWindow="420" yWindow="480" windowWidth="28455" windowHeight="15150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74" i="3" l="1"/>
  <c r="P74" i="3"/>
  <c r="AG112" i="3"/>
  <c r="P112" i="3"/>
  <c r="Q233" i="3"/>
  <c r="H233" i="3"/>
  <c r="Q232" i="3"/>
  <c r="H232" i="3"/>
  <c r="Q231" i="3"/>
  <c r="H231" i="3"/>
  <c r="Q230" i="3"/>
  <c r="H230" i="3"/>
  <c r="Q229" i="3"/>
  <c r="H229" i="3"/>
  <c r="Q228" i="3"/>
  <c r="H228" i="3"/>
  <c r="Q227" i="3"/>
  <c r="H227" i="3"/>
  <c r="Q226" i="3"/>
  <c r="H226" i="3"/>
  <c r="Q225" i="3"/>
  <c r="H225" i="3"/>
  <c r="Q224" i="3"/>
  <c r="H224" i="3"/>
  <c r="Q223" i="3"/>
  <c r="H223" i="3"/>
  <c r="Q222" i="3"/>
  <c r="H222" i="3"/>
  <c r="Q221" i="3"/>
  <c r="H221" i="3"/>
  <c r="Q220" i="3"/>
  <c r="H220" i="3"/>
  <c r="Q219" i="3"/>
  <c r="H219" i="3"/>
  <c r="Q218" i="3"/>
  <c r="H218" i="3"/>
  <c r="Q217" i="3"/>
  <c r="H217" i="3"/>
  <c r="Q216" i="3"/>
  <c r="H216" i="3"/>
  <c r="Q215" i="3"/>
  <c r="H215" i="3"/>
  <c r="Q214" i="3"/>
  <c r="H214" i="3"/>
  <c r="Q213" i="3"/>
  <c r="H213" i="3"/>
  <c r="Q212" i="3"/>
  <c r="H212" i="3"/>
  <c r="Q211" i="3"/>
  <c r="H211" i="3"/>
  <c r="Q210" i="3"/>
  <c r="H210" i="3"/>
  <c r="Q209" i="3"/>
  <c r="H209" i="3"/>
  <c r="Q208" i="3"/>
  <c r="H208" i="3"/>
  <c r="Q207" i="3"/>
  <c r="H207" i="3"/>
  <c r="Q206" i="3"/>
  <c r="H206" i="3"/>
  <c r="Q205" i="3"/>
  <c r="H205" i="3"/>
  <c r="AE39" i="3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F35" i="3" s="1"/>
  <c r="AE34" i="3"/>
  <c r="AD34" i="3"/>
  <c r="AF34" i="3" s="1"/>
  <c r="AE33" i="3"/>
  <c r="AD33" i="3"/>
  <c r="AF33" i="3" s="1"/>
  <c r="AE32" i="3"/>
  <c r="AD32" i="3"/>
  <c r="AF32" i="3" s="1"/>
  <c r="AE31" i="3"/>
  <c r="AD31" i="3"/>
  <c r="AF31" i="3" s="1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AF8" i="3" s="1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O8" i="3" l="1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233" i="3" s="1"/>
  <c r="C38" i="3"/>
  <c r="C232" i="3" s="1"/>
  <c r="C37" i="3"/>
  <c r="C231" i="3" s="1"/>
  <c r="C36" i="3"/>
  <c r="C230" i="3" s="1"/>
  <c r="C35" i="3"/>
  <c r="C229" i="3" s="1"/>
  <c r="C34" i="3"/>
  <c r="C228" i="3" s="1"/>
  <c r="C33" i="3"/>
  <c r="C227" i="3" s="1"/>
  <c r="C32" i="3"/>
  <c r="C226" i="3" s="1"/>
  <c r="C31" i="3"/>
  <c r="C225" i="3" s="1"/>
  <c r="C30" i="3"/>
  <c r="C224" i="3" s="1"/>
  <c r="C29" i="3"/>
  <c r="C223" i="3" s="1"/>
  <c r="C28" i="3"/>
  <c r="C222" i="3" s="1"/>
  <c r="C27" i="3"/>
  <c r="C221" i="3" s="1"/>
  <c r="C26" i="3"/>
  <c r="C220" i="3" s="1"/>
  <c r="C25" i="3"/>
  <c r="C219" i="3" s="1"/>
  <c r="C24" i="3"/>
  <c r="C218" i="3" s="1"/>
  <c r="C23" i="3"/>
  <c r="C217" i="3" s="1"/>
  <c r="C22" i="3"/>
  <c r="C216" i="3" s="1"/>
  <c r="C21" i="3"/>
  <c r="C215" i="3" s="1"/>
  <c r="C20" i="3"/>
  <c r="C214" i="3" s="1"/>
  <c r="C19" i="3"/>
  <c r="C213" i="3" s="1"/>
  <c r="C18" i="3"/>
  <c r="C212" i="3" s="1"/>
  <c r="C17" i="3"/>
  <c r="C211" i="3" s="1"/>
  <c r="C16" i="3"/>
  <c r="C210" i="3" s="1"/>
  <c r="C15" i="3"/>
  <c r="C209" i="3" s="1"/>
  <c r="C14" i="3"/>
  <c r="C13" i="3"/>
  <c r="C207" i="3" s="1"/>
  <c r="C12" i="3"/>
  <c r="C206" i="3" s="1"/>
  <c r="C11" i="3"/>
  <c r="C205" i="3" s="1"/>
  <c r="AG14" i="3" l="1"/>
  <c r="C208" i="3"/>
  <c r="C168" i="3"/>
  <c r="P12" i="3"/>
  <c r="AG12" i="3"/>
  <c r="C169" i="3"/>
  <c r="P13" i="3"/>
  <c r="AG13" i="3"/>
  <c r="C193" i="3"/>
  <c r="AG37" i="3"/>
  <c r="P37" i="3"/>
  <c r="C191" i="3"/>
  <c r="P35" i="3"/>
  <c r="AG35" i="3"/>
  <c r="C192" i="3"/>
  <c r="P36" i="3"/>
  <c r="AG36" i="3"/>
  <c r="C195" i="3"/>
  <c r="AG39" i="3"/>
  <c r="P39" i="3"/>
  <c r="C194" i="3"/>
  <c r="AG38" i="3"/>
  <c r="P38" i="3"/>
  <c r="C167" i="3"/>
  <c r="P11" i="3"/>
  <c r="AG11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<sst xmlns="http://schemas.openxmlformats.org/spreadsheetml/2006/main" count="254" uniqueCount="65">
  <si>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</si>
  <si>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</si>
  <si>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</si>
  <si>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</si>
  <si>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</si>
  <si>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</si>
  <si>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</si>
  <si>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</si>
  <si>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</si>
  <si>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</si>
  <si>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</si>
  <si>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</si>
  <si>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</si>
  <si>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</si>
  <si>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</si>
  <si>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</si>
  <si>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</si>
  <si>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</si>
  <si>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</si>
  <si>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</si>
  <si>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</si>
  <si>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</si>
  <si>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</si>
  <si>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</si>
  <si>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</si>
  <si>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</si>
  <si>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</si>
  <si>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</si>
  <si>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</si>
  <si>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</si>
  <si>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</si>
  <si>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</si>
  <si>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</si>
  <si>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</si>
  <si>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</si>
  <si>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</si>
  <si>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</si>
  <si>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</si>
  <si>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</si>
  <si>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</si>
  <si>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</si>
  <si>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</si>
  <si>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</si>
  <si>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</si>
  <si>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</si>
  <si>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</si>
  <si>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</si>
  <si>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</si>
  <si>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</si>
  <si>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</si>
  <si>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</si>
  <si>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</si>
  <si>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</si>
  <si>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</si>
  <si>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</si>
  <si>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</si>
  <si>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</si>
  <si>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</si>
  <si>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L:\BRoss_Lab\MF_CIRP_Subgroups\IADP_WG_TCONS\DWIphantomRoundRobin\UMich_Data\20210223_UMich\NativeBruker_Format\Processed2DSEQData</t>
  </si>
  <si>
    <t>3_DWI_T2w-label.mhd</t>
  </si>
  <si>
    <t>N</t>
  </si>
  <si>
    <t>Pass 2 (Ser6)</t>
  </si>
  <si>
    <t>4PASS SER 3-6</t>
  </si>
  <si>
    <t>2PASS SER 5-6</t>
  </si>
  <si>
    <t>Pass 1 (Ser5)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</si>
</sst>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UMICH 7T Bruker</a:t>
            </a:r>
            <a:r>
              <a:rPr lang="en-US" baseline="0"/>
              <a:t> </a:t>
            </a:r>
            <a:r>
              <a:rPr lang="en-US"/>
              <a:t>ADC Pass 3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5.5537429398833951E-2"/>
                  <c:y val="-0.30571855589159663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0.94326083719700005</c:v>
                </c:pt>
                <c:pt idx="7">
                  <c:v>1.04970442752</c:v>
                </c:pt>
                <c:pt idx="8">
                  <c:v>1.0592874428800001</c:v>
                </c:pt>
                <c:pt idx="9">
                  <c:v>1.0748398378499999</c:v>
                </c:pt>
                <c:pt idx="10">
                  <c:v>1.08261558121</c:v>
                </c:pt>
                <c:pt idx="11">
                  <c:v>1.08377457133</c:v>
                </c:pt>
                <c:pt idx="12">
                  <c:v>1.0829820937300001</c:v>
                </c:pt>
                <c:pt idx="13">
                  <c:v>1.08841739215</c:v>
                </c:pt>
                <c:pt idx="14">
                  <c:v>1.0857778716099999</c:v>
                </c:pt>
                <c:pt idx="15">
                  <c:v>1.08177061081</c:v>
                </c:pt>
                <c:pt idx="16">
                  <c:v>1.0845835466</c:v>
                </c:pt>
                <c:pt idx="17">
                  <c:v>1.08014085714</c:v>
                </c:pt>
                <c:pt idx="18">
                  <c:v>1.0780444923700001</c:v>
                </c:pt>
                <c:pt idx="19">
                  <c:v>1.0642753601099999</c:v>
                </c:pt>
                <c:pt idx="20">
                  <c:v>1.0754420685799999</c:v>
                </c:pt>
                <c:pt idx="21">
                  <c:v>1.05532286882</c:v>
                </c:pt>
                <c:pt idx="22">
                  <c:v>1.05453878164</c:v>
                </c:pt>
                <c:pt idx="23">
                  <c:v>1.0485799956299999</c:v>
                </c:pt>
                <c:pt idx="24">
                  <c:v>1.0456671547900001</c:v>
                </c:pt>
                <c:pt idx="25">
                  <c:v>1.0340860911800001</c:v>
                </c:pt>
                <c:pt idx="26">
                  <c:v>1.0181983399800001</c:v>
                </c:pt>
                <c:pt idx="27">
                  <c:v>0.71358576942899998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1.2318060347147264</c:v>
                </c:pt>
                <c:pt idx="1">
                  <c:v>1.2638205278616108</c:v>
                </c:pt>
                <c:pt idx="2">
                  <c:v>1.272076742084326</c:v>
                </c:pt>
                <c:pt idx="3">
                  <c:v>1.7476844796898439</c:v>
                </c:pt>
                <c:pt idx="4">
                  <c:v>2.2393448199629313</c:v>
                </c:pt>
                <c:pt idx="5">
                  <c:v>7.0535718692161868</c:v>
                </c:pt>
                <c:pt idx="6">
                  <c:v>110.28397030697116</c:v>
                </c:pt>
                <c:pt idx="7">
                  <c:v>145.48949642589255</c:v>
                </c:pt>
                <c:pt idx="8">
                  <c:v>278.18035741682087</c:v>
                </c:pt>
                <c:pt idx="9">
                  <c:v>329.96349557127411</c:v>
                </c:pt>
                <c:pt idx="10">
                  <c:v>382.81978223408862</c:v>
                </c:pt>
                <c:pt idx="11">
                  <c:v>433.51695086888145</c:v>
                </c:pt>
                <c:pt idx="12">
                  <c:v>473.51613823230053</c:v>
                </c:pt>
                <c:pt idx="13">
                  <c:v>507.73362074814594</c:v>
                </c:pt>
                <c:pt idx="14">
                  <c:v>527.77393174601696</c:v>
                </c:pt>
                <c:pt idx="15">
                  <c:v>535.10675972096931</c:v>
                </c:pt>
                <c:pt idx="16">
                  <c:v>539.9682176413321</c:v>
                </c:pt>
                <c:pt idx="17">
                  <c:v>528.21748010850968</c:v>
                </c:pt>
                <c:pt idx="18">
                  <c:v>512.62436469851957</c:v>
                </c:pt>
                <c:pt idx="19">
                  <c:v>474.17146964086282</c:v>
                </c:pt>
                <c:pt idx="20">
                  <c:v>434.93071687575195</c:v>
                </c:pt>
                <c:pt idx="21">
                  <c:v>372.07271234096953</c:v>
                </c:pt>
                <c:pt idx="22">
                  <c:v>300.48324046932464</c:v>
                </c:pt>
                <c:pt idx="23">
                  <c:v>221.41328679313219</c:v>
                </c:pt>
                <c:pt idx="24">
                  <c:v>146.46730537123258</c:v>
                </c:pt>
                <c:pt idx="25">
                  <c:v>79.831513203809081</c:v>
                </c:pt>
                <c:pt idx="26">
                  <c:v>33.693329532978574</c:v>
                </c:pt>
                <c:pt idx="27">
                  <c:v>9.6207485065441141</c:v>
                </c:pt>
                <c:pt idx="28">
                  <c:v>1.7655598131932035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1.230705727427406</c:v>
                </c:pt>
                <c:pt idx="1">
                  <c:v>1.2958882902006483</c:v>
                </c:pt>
                <c:pt idx="2">
                  <c:v>1.352531760175868</c:v>
                </c:pt>
                <c:pt idx="3">
                  <c:v>1.3904561002214049</c:v>
                </c:pt>
                <c:pt idx="4">
                  <c:v>2.0324227530603425</c:v>
                </c:pt>
                <c:pt idx="5">
                  <c:v>5.6256889518244035</c:v>
                </c:pt>
                <c:pt idx="6">
                  <c:v>108.9755657472715</c:v>
                </c:pt>
                <c:pt idx="7">
                  <c:v>143.22390378135148</c:v>
                </c:pt>
                <c:pt idx="8">
                  <c:v>273.00886128264733</c:v>
                </c:pt>
                <c:pt idx="9">
                  <c:v>323.23170574412899</c:v>
                </c:pt>
                <c:pt idx="10">
                  <c:v>376.28308817635298</c:v>
                </c:pt>
                <c:pt idx="11">
                  <c:v>424.56135587393663</c:v>
                </c:pt>
                <c:pt idx="12">
                  <c:v>464.59740746878265</c:v>
                </c:pt>
                <c:pt idx="13">
                  <c:v>495.90717052120567</c:v>
                </c:pt>
                <c:pt idx="14">
                  <c:v>517.07257078738257</c:v>
                </c:pt>
                <c:pt idx="15">
                  <c:v>525.07837873390099</c:v>
                </c:pt>
                <c:pt idx="16">
                  <c:v>529.35802675792172</c:v>
                </c:pt>
                <c:pt idx="17">
                  <c:v>516.51447765862542</c:v>
                </c:pt>
                <c:pt idx="18">
                  <c:v>501.46476369658859</c:v>
                </c:pt>
                <c:pt idx="19">
                  <c:v>464.86232241497618</c:v>
                </c:pt>
                <c:pt idx="20">
                  <c:v>423.45392092575321</c:v>
                </c:pt>
                <c:pt idx="21">
                  <c:v>363.38825946528453</c:v>
                </c:pt>
                <c:pt idx="22">
                  <c:v>294.01158232495192</c:v>
                </c:pt>
                <c:pt idx="23">
                  <c:v>216.73847951033221</c:v>
                </c:pt>
                <c:pt idx="24">
                  <c:v>142.79306567353822</c:v>
                </c:pt>
                <c:pt idx="25">
                  <c:v>77.49197245523105</c:v>
                </c:pt>
                <c:pt idx="26">
                  <c:v>32.87229370112874</c:v>
                </c:pt>
                <c:pt idx="27">
                  <c:v>9.3779741221679132</c:v>
                </c:pt>
                <c:pt idx="28">
                  <c:v>1.6276616792250367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1.8652787395207318</c:v>
                </c:pt>
                <c:pt idx="1">
                  <c:v>1.9393307531732626</c:v>
                </c:pt>
                <c:pt idx="2">
                  <c:v>2.0165404984429034</c:v>
                </c:pt>
                <c:pt idx="3">
                  <c:v>1.885222131853747</c:v>
                </c:pt>
                <c:pt idx="4">
                  <c:v>1.8596046393408974</c:v>
                </c:pt>
                <c:pt idx="5">
                  <c:v>2.5921859457927914</c:v>
                </c:pt>
                <c:pt idx="6">
                  <c:v>26.031299753592268</c:v>
                </c:pt>
                <c:pt idx="7">
                  <c:v>27.647046684058626</c:v>
                </c:pt>
                <c:pt idx="8">
                  <c:v>56.694093314038909</c:v>
                </c:pt>
                <c:pt idx="9">
                  <c:v>64.761339030040261</c:v>
                </c:pt>
                <c:pt idx="10">
                  <c:v>74.020382541225587</c:v>
                </c:pt>
                <c:pt idx="11">
                  <c:v>83.598518798598633</c:v>
                </c:pt>
                <c:pt idx="12">
                  <c:v>91.438771837787186</c:v>
                </c:pt>
                <c:pt idx="13">
                  <c:v>97.011820612225279</c:v>
                </c:pt>
                <c:pt idx="14">
                  <c:v>101.36798538782628</c:v>
                </c:pt>
                <c:pt idx="15">
                  <c:v>103.5911670861679</c:v>
                </c:pt>
                <c:pt idx="16">
                  <c:v>103.96851580963511</c:v>
                </c:pt>
                <c:pt idx="17">
                  <c:v>102.61504397800482</c:v>
                </c:pt>
                <c:pt idx="18">
                  <c:v>99.963701724354436</c:v>
                </c:pt>
                <c:pt idx="19">
                  <c:v>95.044456337144283</c:v>
                </c:pt>
                <c:pt idx="20">
                  <c:v>85.2731939379957</c:v>
                </c:pt>
                <c:pt idx="21">
                  <c:v>75.930320786130153</c:v>
                </c:pt>
                <c:pt idx="22">
                  <c:v>61.432616965018426</c:v>
                </c:pt>
                <c:pt idx="23">
                  <c:v>45.820661105614917</c:v>
                </c:pt>
                <c:pt idx="24">
                  <c:v>30.474238387108159</c:v>
                </c:pt>
                <c:pt idx="25">
                  <c:v>17.01824862564067</c:v>
                </c:pt>
                <c:pt idx="26">
                  <c:v>7.452776246940517</c:v>
                </c:pt>
                <c:pt idx="27">
                  <c:v>2.4996595483499662</c:v>
                </c:pt>
                <c:pt idx="28">
                  <c:v>1.8344455919203178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1.8791954563199214</c:v>
                </c:pt>
                <c:pt idx="1">
                  <c:v>1.9525776697596622</c:v>
                </c:pt>
                <c:pt idx="2">
                  <c:v>1.7375716416862776</c:v>
                </c:pt>
                <c:pt idx="3">
                  <c:v>1.8568092729519596</c:v>
                </c:pt>
                <c:pt idx="4">
                  <c:v>2.0150646833642765</c:v>
                </c:pt>
                <c:pt idx="5">
                  <c:v>2.7457830993992927</c:v>
                </c:pt>
                <c:pt idx="6">
                  <c:v>25.58948433692666</c:v>
                </c:pt>
                <c:pt idx="7">
                  <c:v>27.455542328127898</c:v>
                </c:pt>
                <c:pt idx="8">
                  <c:v>56.843915072119259</c:v>
                </c:pt>
                <c:pt idx="9">
                  <c:v>64.318701096412084</c:v>
                </c:pt>
                <c:pt idx="10">
                  <c:v>75.395133160762228</c:v>
                </c:pt>
                <c:pt idx="11">
                  <c:v>82.700105140944913</c:v>
                </c:pt>
                <c:pt idx="12">
                  <c:v>91.809998545788361</c:v>
                </c:pt>
                <c:pt idx="13">
                  <c:v>96.285611388719218</c:v>
                </c:pt>
                <c:pt idx="14">
                  <c:v>101.18433322622074</c:v>
                </c:pt>
                <c:pt idx="15">
                  <c:v>102.34094488932493</c:v>
                </c:pt>
                <c:pt idx="16">
                  <c:v>104.98791676741789</c:v>
                </c:pt>
                <c:pt idx="17">
                  <c:v>103.74337162464511</c:v>
                </c:pt>
                <c:pt idx="18">
                  <c:v>100.69045257152908</c:v>
                </c:pt>
                <c:pt idx="19">
                  <c:v>93.433805700394203</c:v>
                </c:pt>
                <c:pt idx="20">
                  <c:v>86.272452065596781</c:v>
                </c:pt>
                <c:pt idx="21">
                  <c:v>75.213578500910785</c:v>
                </c:pt>
                <c:pt idx="22">
                  <c:v>60.816976473962214</c:v>
                </c:pt>
                <c:pt idx="23">
                  <c:v>45.065236426576178</c:v>
                </c:pt>
                <c:pt idx="24">
                  <c:v>30.9251664663919</c:v>
                </c:pt>
                <c:pt idx="25">
                  <c:v>17.111504728451234</c:v>
                </c:pt>
                <c:pt idx="26">
                  <c:v>7.4760998260635256</c:v>
                </c:pt>
                <c:pt idx="27">
                  <c:v>2.7194056323545293</c:v>
                </c:pt>
                <c:pt idx="28">
                  <c:v>2.0403884029500396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0.98075813889499996</c:v>
                </c:pt>
                <c:pt idx="7">
                  <c:v>1.0620031543099999</c:v>
                </c:pt>
                <c:pt idx="8">
                  <c:v>1.06119998764</c:v>
                </c:pt>
                <c:pt idx="9">
                  <c:v>1.08262052387</c:v>
                </c:pt>
                <c:pt idx="10">
                  <c:v>1.07902968397</c:v>
                </c:pt>
                <c:pt idx="11">
                  <c:v>1.0932327205100001</c:v>
                </c:pt>
                <c:pt idx="12">
                  <c:v>1.0860164748900001</c:v>
                </c:pt>
                <c:pt idx="13">
                  <c:v>1.09499554073</c:v>
                </c:pt>
                <c:pt idx="14">
                  <c:v>1.0911186933499999</c:v>
                </c:pt>
                <c:pt idx="15">
                  <c:v>1.09298257828</c:v>
                </c:pt>
                <c:pt idx="16">
                  <c:v>1.0841448821299999</c:v>
                </c:pt>
                <c:pt idx="17">
                  <c:v>1.07785645653</c:v>
                </c:pt>
                <c:pt idx="18">
                  <c:v>1.07787002836</c:v>
                </c:pt>
                <c:pt idx="19">
                  <c:v>1.0780209708199999</c:v>
                </c:pt>
                <c:pt idx="20">
                  <c:v>1.0709103250500001</c:v>
                </c:pt>
                <c:pt idx="21">
                  <c:v>1.06278518438</c:v>
                </c:pt>
                <c:pt idx="22">
                  <c:v>1.0632560277000001</c:v>
                </c:pt>
                <c:pt idx="23">
                  <c:v>1.0609584355399999</c:v>
                </c:pt>
                <c:pt idx="24">
                  <c:v>1.0397518396400001</c:v>
                </c:pt>
                <c:pt idx="25">
                  <c:v>1.03103941071</c:v>
                </c:pt>
                <c:pt idx="26">
                  <c:v>1.0182643635899999</c:v>
                </c:pt>
                <c:pt idx="27">
                  <c:v>0.68409863990899999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2.3719650951851858</c:v>
                </c:pt>
                <c:pt idx="1">
                  <c:v>2.6381016728103943</c:v>
                </c:pt>
                <c:pt idx="2">
                  <c:v>2.4383345591115417</c:v>
                </c:pt>
                <c:pt idx="3">
                  <c:v>2.2177355808033767</c:v>
                </c:pt>
                <c:pt idx="4">
                  <c:v>2.9577714519722393</c:v>
                </c:pt>
                <c:pt idx="5">
                  <c:v>5.5147615780314387</c:v>
                </c:pt>
                <c:pt idx="6">
                  <c:v>51.471212425875166</c:v>
                </c:pt>
                <c:pt idx="7">
                  <c:v>81.786973795715667</c:v>
                </c:pt>
                <c:pt idx="8">
                  <c:v>84.436716993787442</c:v>
                </c:pt>
                <c:pt idx="9">
                  <c:v>96.470117694407335</c:v>
                </c:pt>
                <c:pt idx="10">
                  <c:v>118.52454280078987</c:v>
                </c:pt>
                <c:pt idx="11">
                  <c:v>89.432888823086898</c:v>
                </c:pt>
                <c:pt idx="12">
                  <c:v>85.619399087949432</c:v>
                </c:pt>
                <c:pt idx="13">
                  <c:v>73.988746061056858</c:v>
                </c:pt>
                <c:pt idx="14">
                  <c:v>80.677385682432458</c:v>
                </c:pt>
                <c:pt idx="15">
                  <c:v>92.35445507191929</c:v>
                </c:pt>
                <c:pt idx="16">
                  <c:v>101.33476386433975</c:v>
                </c:pt>
                <c:pt idx="17">
                  <c:v>83.786332464194558</c:v>
                </c:pt>
                <c:pt idx="18">
                  <c:v>62.927629499305233</c:v>
                </c:pt>
                <c:pt idx="19">
                  <c:v>90.709978767468911</c:v>
                </c:pt>
                <c:pt idx="20">
                  <c:v>60.680476874234984</c:v>
                </c:pt>
                <c:pt idx="21">
                  <c:v>68.650419268844601</c:v>
                </c:pt>
                <c:pt idx="22">
                  <c:v>67.958396398063812</c:v>
                </c:pt>
                <c:pt idx="23">
                  <c:v>80.238927054938543</c:v>
                </c:pt>
                <c:pt idx="24">
                  <c:v>67.05644272629965</c:v>
                </c:pt>
                <c:pt idx="25">
                  <c:v>52.278565484940856</c:v>
                </c:pt>
                <c:pt idx="26">
                  <c:v>33.069755145177396</c:v>
                </c:pt>
                <c:pt idx="27">
                  <c:v>11.461587732784258</c:v>
                </c:pt>
                <c:pt idx="28">
                  <c:v>2.9305027521869036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3.5855167241468049</c:v>
                </c:pt>
                <c:pt idx="1">
                  <c:v>3.8116434550852047</c:v>
                </c:pt>
                <c:pt idx="2">
                  <c:v>3.0487008612337028</c:v>
                </c:pt>
                <c:pt idx="3">
                  <c:v>3.96491594327179</c:v>
                </c:pt>
                <c:pt idx="4">
                  <c:v>4.2445341499471576</c:v>
                </c:pt>
                <c:pt idx="5">
                  <c:v>3.7044749193515201</c:v>
                </c:pt>
                <c:pt idx="6">
                  <c:v>24.75748797115768</c:v>
                </c:pt>
                <c:pt idx="7">
                  <c:v>27.462695974323911</c:v>
                </c:pt>
                <c:pt idx="8">
                  <c:v>31.167066555931346</c:v>
                </c:pt>
                <c:pt idx="9">
                  <c:v>41.577749801159783</c:v>
                </c:pt>
                <c:pt idx="10">
                  <c:v>34.236270871183997</c:v>
                </c:pt>
                <c:pt idx="11">
                  <c:v>35.935481126662523</c:v>
                </c:pt>
                <c:pt idx="12">
                  <c:v>44.338491063804653</c:v>
                </c:pt>
                <c:pt idx="13">
                  <c:v>37.262491750253133</c:v>
                </c:pt>
                <c:pt idx="14">
                  <c:v>32.274111933275847</c:v>
                </c:pt>
                <c:pt idx="15">
                  <c:v>35.726807092185339</c:v>
                </c:pt>
                <c:pt idx="16">
                  <c:v>53.214016370411606</c:v>
                </c:pt>
                <c:pt idx="17">
                  <c:v>56.451190699515713</c:v>
                </c:pt>
                <c:pt idx="18">
                  <c:v>44.667853022472507</c:v>
                </c:pt>
                <c:pt idx="19">
                  <c:v>24.216334106313202</c:v>
                </c:pt>
                <c:pt idx="20">
                  <c:v>42.627242216920337</c:v>
                </c:pt>
                <c:pt idx="21">
                  <c:v>36.879996830226361</c:v>
                </c:pt>
                <c:pt idx="22">
                  <c:v>24.560423287008533</c:v>
                </c:pt>
                <c:pt idx="23">
                  <c:v>24.030990614591815</c:v>
                </c:pt>
                <c:pt idx="24">
                  <c:v>31.922229594711812</c:v>
                </c:pt>
                <c:pt idx="25">
                  <c:v>18.699253374266402</c:v>
                </c:pt>
                <c:pt idx="26">
                  <c:v>10.513760291616119</c:v>
                </c:pt>
                <c:pt idx="27">
                  <c:v>3.7301208044156016</c:v>
                </c:pt>
                <c:pt idx="28">
                  <c:v>4.5312379144393304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0.118293670898</c:v>
                </c:pt>
                <c:pt idx="5">
                  <c:v>4.0365138997600001</c:v>
                </c:pt>
                <c:pt idx="6">
                  <c:v>623.43212591199995</c:v>
                </c:pt>
                <c:pt idx="7">
                  <c:v>387.654632429</c:v>
                </c:pt>
                <c:pt idx="8">
                  <c:v>240.16184361800001</c:v>
                </c:pt>
                <c:pt idx="9">
                  <c:v>325.16408983899998</c:v>
                </c:pt>
                <c:pt idx="10">
                  <c:v>1128.0882973800001</c:v>
                </c:pt>
                <c:pt idx="11">
                  <c:v>360.00006888899998</c:v>
                </c:pt>
                <c:pt idx="12">
                  <c:v>183.11062711400001</c:v>
                </c:pt>
                <c:pt idx="13">
                  <c:v>143.65652821099999</c:v>
                </c:pt>
                <c:pt idx="14">
                  <c:v>294.92864231099998</c:v>
                </c:pt>
                <c:pt idx="15">
                  <c:v>237.01229393</c:v>
                </c:pt>
                <c:pt idx="16">
                  <c:v>203.77291892599999</c:v>
                </c:pt>
                <c:pt idx="17">
                  <c:v>1958.48827108</c:v>
                </c:pt>
                <c:pt idx="18">
                  <c:v>165.06054329400001</c:v>
                </c:pt>
                <c:pt idx="19">
                  <c:v>470.03519340499997</c:v>
                </c:pt>
                <c:pt idx="20">
                  <c:v>677.77540321399999</c:v>
                </c:pt>
                <c:pt idx="21">
                  <c:v>265.40458580000001</c:v>
                </c:pt>
                <c:pt idx="22">
                  <c:v>340.88983512900001</c:v>
                </c:pt>
                <c:pt idx="23">
                  <c:v>180.46778804799999</c:v>
                </c:pt>
                <c:pt idx="24">
                  <c:v>187.87860897100001</c:v>
                </c:pt>
                <c:pt idx="25">
                  <c:v>419.79785611699998</c:v>
                </c:pt>
                <c:pt idx="26">
                  <c:v>125.949118779</c:v>
                </c:pt>
                <c:pt idx="27">
                  <c:v>33.265688540900001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  <c:pt idx="0">
                  <c:v>0.37647856682500003</c:v>
                </c:pt>
                <c:pt idx="1">
                  <c:v>0</c:v>
                </c:pt>
                <c:pt idx="2">
                  <c:v>4.3236298561099999E-2</c:v>
                </c:pt>
                <c:pt idx="3">
                  <c:v>0.23762448161300001</c:v>
                </c:pt>
                <c:pt idx="4">
                  <c:v>0.97008271673900004</c:v>
                </c:pt>
                <c:pt idx="5">
                  <c:v>2.3458255529400001</c:v>
                </c:pt>
                <c:pt idx="6">
                  <c:v>85.234054985</c:v>
                </c:pt>
                <c:pt idx="7">
                  <c:v>786.17436279399999</c:v>
                </c:pt>
                <c:pt idx="8">
                  <c:v>82.086041787100001</c:v>
                </c:pt>
                <c:pt idx="9">
                  <c:v>76.254757781799995</c:v>
                </c:pt>
                <c:pt idx="10">
                  <c:v>61.902808339000003</c:v>
                </c:pt>
                <c:pt idx="11">
                  <c:v>181.10500330100001</c:v>
                </c:pt>
                <c:pt idx="12">
                  <c:v>392.84454804299997</c:v>
                </c:pt>
                <c:pt idx="13">
                  <c:v>117.26434154099999</c:v>
                </c:pt>
                <c:pt idx="14">
                  <c:v>183.54689495100001</c:v>
                </c:pt>
                <c:pt idx="15">
                  <c:v>301.05912826500003</c:v>
                </c:pt>
                <c:pt idx="16">
                  <c:v>137.034874336</c:v>
                </c:pt>
                <c:pt idx="17">
                  <c:v>127.09903287</c:v>
                </c:pt>
                <c:pt idx="18">
                  <c:v>128.51393364899999</c:v>
                </c:pt>
                <c:pt idx="19">
                  <c:v>46.216160087600002</c:v>
                </c:pt>
                <c:pt idx="20">
                  <c:v>74.324762954700006</c:v>
                </c:pt>
                <c:pt idx="21">
                  <c:v>246.200329399</c:v>
                </c:pt>
                <c:pt idx="22">
                  <c:v>64.265799217199998</c:v>
                </c:pt>
                <c:pt idx="23">
                  <c:v>72.988088684100006</c:v>
                </c:pt>
                <c:pt idx="24">
                  <c:v>89.083012466400007</c:v>
                </c:pt>
                <c:pt idx="25">
                  <c:v>154.90901112099999</c:v>
                </c:pt>
                <c:pt idx="26">
                  <c:v>38.241840761399999</c:v>
                </c:pt>
                <c:pt idx="27">
                  <c:v>3.4467533523</c:v>
                </c:pt>
                <c:pt idx="28">
                  <c:v>4.3882374580099998E-2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4-pass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'20210223_NoInterp'!$C$205:$C$233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'20210223_NoInterp'!$H$205:$H$233</c:f>
              <c:numCache>
                <c:formatCode>General</c:formatCode>
                <c:ptCount val="29"/>
                <c:pt idx="0">
                  <c:v>2.0599143707385408</c:v>
                </c:pt>
                <c:pt idx="1">
                  <c:v>2.0100111173439035</c:v>
                </c:pt>
                <c:pt idx="2">
                  <c:v>2.061276358459931</c:v>
                </c:pt>
                <c:pt idx="3">
                  <c:v>2.2758523147741374</c:v>
                </c:pt>
                <c:pt idx="4">
                  <c:v>2.5701787654666179</c:v>
                </c:pt>
                <c:pt idx="5">
                  <c:v>5.1917240030224034</c:v>
                </c:pt>
                <c:pt idx="6">
                  <c:v>41.763465854199126</c:v>
                </c:pt>
                <c:pt idx="7">
                  <c:v>53.098699099430505</c:v>
                </c:pt>
                <c:pt idx="8">
                  <c:v>66.016785194681844</c:v>
                </c:pt>
                <c:pt idx="9">
                  <c:v>67.448228607105705</c:v>
                </c:pt>
                <c:pt idx="10">
                  <c:v>79.424666829973376</c:v>
                </c:pt>
                <c:pt idx="11">
                  <c:v>69.036798393670011</c:v>
                </c:pt>
                <c:pt idx="12">
                  <c:v>67.541285150281567</c:v>
                </c:pt>
                <c:pt idx="13">
                  <c:v>62.255444020985642</c:v>
                </c:pt>
                <c:pt idx="14">
                  <c:v>70.886961676664328</c:v>
                </c:pt>
                <c:pt idx="15">
                  <c:v>79.67881229617845</c:v>
                </c:pt>
                <c:pt idx="16">
                  <c:v>67.847273882844704</c:v>
                </c:pt>
                <c:pt idx="17">
                  <c:v>73.270731463371845</c:v>
                </c:pt>
                <c:pt idx="18">
                  <c:v>58.020955433708536</c:v>
                </c:pt>
                <c:pt idx="19">
                  <c:v>51.080538439706579</c:v>
                </c:pt>
                <c:pt idx="20">
                  <c:v>47.112834360399724</c:v>
                </c:pt>
                <c:pt idx="21">
                  <c:v>44.921126253629986</c:v>
                </c:pt>
                <c:pt idx="22">
                  <c:v>48.592902566220282</c:v>
                </c:pt>
                <c:pt idx="23">
                  <c:v>48.236847368887361</c:v>
                </c:pt>
                <c:pt idx="24">
                  <c:v>41.931690337552794</c:v>
                </c:pt>
                <c:pt idx="25">
                  <c:v>44.373898100091751</c:v>
                </c:pt>
                <c:pt idx="26">
                  <c:v>29.407831218863297</c:v>
                </c:pt>
                <c:pt idx="27">
                  <c:v>10.14173799129531</c:v>
                </c:pt>
                <c:pt idx="28">
                  <c:v>2.3715722158897274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42-4139-B7E3-32EB0C46618B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'20210223_NoInterp'!$C$205:$C$233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'20210223_NoInterp'!$Q$205:$Q$233</c:f>
              <c:numCache>
                <c:formatCode>General</c:formatCode>
                <c:ptCount val="29"/>
                <c:pt idx="0">
                  <c:v>3.1060080680824842</c:v>
                </c:pt>
                <c:pt idx="1">
                  <c:v>3.3416891632632018</c:v>
                </c:pt>
                <c:pt idx="2">
                  <c:v>3.1565469644303881</c:v>
                </c:pt>
                <c:pt idx="3">
                  <c:v>3.2844750334235115</c:v>
                </c:pt>
                <c:pt idx="4">
                  <c:v>2.9757189976175074</c:v>
                </c:pt>
                <c:pt idx="5">
                  <c:v>3.3532069487114167</c:v>
                </c:pt>
                <c:pt idx="6">
                  <c:v>18.129884718268549</c:v>
                </c:pt>
                <c:pt idx="7">
                  <c:v>19.797907392856345</c:v>
                </c:pt>
                <c:pt idx="8">
                  <c:v>28.934150528721915</c:v>
                </c:pt>
                <c:pt idx="9">
                  <c:v>37.075964152333015</c:v>
                </c:pt>
                <c:pt idx="10">
                  <c:v>34.417261677355903</c:v>
                </c:pt>
                <c:pt idx="11">
                  <c:v>38.23128474310883</c:v>
                </c:pt>
                <c:pt idx="12">
                  <c:v>42.524422288616663</c:v>
                </c:pt>
                <c:pt idx="13">
                  <c:v>37.206118559806505</c:v>
                </c:pt>
                <c:pt idx="14">
                  <c:v>35.286030199601086</c:v>
                </c:pt>
                <c:pt idx="15">
                  <c:v>41.526401347923226</c:v>
                </c:pt>
                <c:pt idx="16">
                  <c:v>42.404180402608084</c:v>
                </c:pt>
                <c:pt idx="17">
                  <c:v>43.448950167477925</c:v>
                </c:pt>
                <c:pt idx="18">
                  <c:v>39.438949202642512</c:v>
                </c:pt>
                <c:pt idx="19">
                  <c:v>28.145210136284636</c:v>
                </c:pt>
                <c:pt idx="20">
                  <c:v>33.469211189098722</c:v>
                </c:pt>
                <c:pt idx="21">
                  <c:v>32.245932004510145</c:v>
                </c:pt>
                <c:pt idx="22">
                  <c:v>26.178301606520755</c:v>
                </c:pt>
                <c:pt idx="23">
                  <c:v>24.199472443329462</c:v>
                </c:pt>
                <c:pt idx="24">
                  <c:v>25.774015090977475</c:v>
                </c:pt>
                <c:pt idx="25">
                  <c:v>16.958559698381546</c:v>
                </c:pt>
                <c:pt idx="26">
                  <c:v>8.5504066323978556</c:v>
                </c:pt>
                <c:pt idx="27">
                  <c:v>3.4438081902061506</c:v>
                </c:pt>
                <c:pt idx="28">
                  <c:v>3.6681437439265938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42-4139-B7E3-32EB0C4661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'20210223_NoInterp'!$C$205:$C$233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'20210223_NoInterp'!$G$205:$G$233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0.12523961534700001</c:v>
                </c:pt>
                <c:pt idx="4">
                  <c:v>0.13897821751</c:v>
                </c:pt>
                <c:pt idx="5">
                  <c:v>3.13702844083</c:v>
                </c:pt>
                <c:pt idx="6">
                  <c:v>48.215020728100001</c:v>
                </c:pt>
                <c:pt idx="7">
                  <c:v>69.440074404100002</c:v>
                </c:pt>
                <c:pt idx="8">
                  <c:v>78.313740374999995</c:v>
                </c:pt>
                <c:pt idx="9">
                  <c:v>74.120042959800003</c:v>
                </c:pt>
                <c:pt idx="10">
                  <c:v>89.132014181100004</c:v>
                </c:pt>
                <c:pt idx="11">
                  <c:v>88.573572046600006</c:v>
                </c:pt>
                <c:pt idx="12">
                  <c:v>96.203842731199998</c:v>
                </c:pt>
                <c:pt idx="13">
                  <c:v>87.821671990799999</c:v>
                </c:pt>
                <c:pt idx="14">
                  <c:v>87.606274490399997</c:v>
                </c:pt>
                <c:pt idx="15">
                  <c:v>104.892131996</c:v>
                </c:pt>
                <c:pt idx="16">
                  <c:v>83.050205455099999</c:v>
                </c:pt>
                <c:pt idx="17">
                  <c:v>94.139470792300003</c:v>
                </c:pt>
                <c:pt idx="18">
                  <c:v>85.3966109996</c:v>
                </c:pt>
                <c:pt idx="19">
                  <c:v>65.558887062099998</c:v>
                </c:pt>
                <c:pt idx="20">
                  <c:v>59.639347534199999</c:v>
                </c:pt>
                <c:pt idx="21">
                  <c:v>66.520698928800002</c:v>
                </c:pt>
                <c:pt idx="22">
                  <c:v>63.480498275800002</c:v>
                </c:pt>
                <c:pt idx="23">
                  <c:v>63.805578804</c:v>
                </c:pt>
                <c:pt idx="24">
                  <c:v>48.876076469399997</c:v>
                </c:pt>
                <c:pt idx="25">
                  <c:v>53.391837801299999</c:v>
                </c:pt>
                <c:pt idx="26">
                  <c:v>39.456680224499998</c:v>
                </c:pt>
                <c:pt idx="27">
                  <c:v>12.715714847299999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E3-4D61-9BE4-C00075E43DBF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'20210223_NoInterp'!$C$205:$C$233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'20210223_NoInterp'!$P$205:$P$233</c:f>
              <c:numCache>
                <c:formatCode>General</c:formatCode>
                <c:ptCount val="29"/>
                <c:pt idx="0">
                  <c:v>0.63182750294599999</c:v>
                </c:pt>
                <c:pt idx="1">
                  <c:v>0.85376733176599995</c:v>
                </c:pt>
                <c:pt idx="2">
                  <c:v>0.46109654903399999</c:v>
                </c:pt>
                <c:pt idx="3">
                  <c:v>0.79932068843500004</c:v>
                </c:pt>
                <c:pt idx="4">
                  <c:v>0.30041355021499999</c:v>
                </c:pt>
                <c:pt idx="5">
                  <c:v>2.2948243320000001</c:v>
                </c:pt>
                <c:pt idx="6">
                  <c:v>26.840551977200001</c:v>
                </c:pt>
                <c:pt idx="7">
                  <c:v>26.963069001800001</c:v>
                </c:pt>
                <c:pt idx="8">
                  <c:v>37.721712785599998</c:v>
                </c:pt>
                <c:pt idx="9">
                  <c:v>49.942104617799998</c:v>
                </c:pt>
                <c:pt idx="10">
                  <c:v>41.227839675600002</c:v>
                </c:pt>
                <c:pt idx="11">
                  <c:v>46.945245742799997</c:v>
                </c:pt>
                <c:pt idx="12">
                  <c:v>378.06869324199999</c:v>
                </c:pt>
                <c:pt idx="13">
                  <c:v>45.892758986499999</c:v>
                </c:pt>
                <c:pt idx="14">
                  <c:v>44.7849950409</c:v>
                </c:pt>
                <c:pt idx="15">
                  <c:v>53.677653083800003</c:v>
                </c:pt>
                <c:pt idx="16">
                  <c:v>48.714506298899998</c:v>
                </c:pt>
                <c:pt idx="17">
                  <c:v>53.235497044600002</c:v>
                </c:pt>
                <c:pt idx="18">
                  <c:v>45.073656043200003</c:v>
                </c:pt>
                <c:pt idx="19">
                  <c:v>33.849542274500003</c:v>
                </c:pt>
                <c:pt idx="20">
                  <c:v>38.412794647200002</c:v>
                </c:pt>
                <c:pt idx="21">
                  <c:v>47.750661334999997</c:v>
                </c:pt>
                <c:pt idx="22">
                  <c:v>32.988427772500003</c:v>
                </c:pt>
                <c:pt idx="23">
                  <c:v>31.041033535</c:v>
                </c:pt>
                <c:pt idx="24">
                  <c:v>32.9224052048</c:v>
                </c:pt>
                <c:pt idx="25">
                  <c:v>21.651263548399999</c:v>
                </c:pt>
                <c:pt idx="26">
                  <c:v>11.0973253021</c:v>
                </c:pt>
                <c:pt idx="27">
                  <c:v>3.5476348797499999</c:v>
                </c:pt>
                <c:pt idx="28">
                  <c:v>0.97650157946799998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2E3-4D61-9BE4-C00075E43D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13" Type="http://schemas.openxmlformats.org/officeDocument/2006/relationships/chart" Target="../charts/chart9.xml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12" Type="http://schemas.openxmlformats.org/officeDocument/2006/relationships/chart" Target="../charts/chart8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4083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173</xdr:row>
      <xdr:rowOff>140154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19</xdr:col>
      <xdr:colOff>0</xdr:colOff>
      <xdr:row>199</xdr:row>
      <xdr:rowOff>0</xdr:rowOff>
    </xdr:from>
    <xdr:to>
      <xdr:col>27</xdr:col>
      <xdr:colOff>293686</xdr:colOff>
      <xdr:row>213</xdr:row>
      <xdr:rowOff>76199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40108A14-4A03-4C82-8DFD-E4EB965F72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19</xdr:col>
      <xdr:colOff>0</xdr:colOff>
      <xdr:row>215</xdr:row>
      <xdr:rowOff>0</xdr:rowOff>
    </xdr:from>
    <xdr:to>
      <xdr:col>27</xdr:col>
      <xdr:colOff>293686</xdr:colOff>
      <xdr:row>229</xdr:row>
      <xdr:rowOff>76200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156C0743-258C-4A95-AB23-06F6AB59EF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233"/>
  <sheetViews>
    <sheetView tabSelected="1" topLeftCell="A55" zoomScale="70" zoomScaleNormal="70" workbookViewId="0">
      <selection activeCell="AI71" sqref="AI71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55</v>
      </c>
      <c r="C1" s="26"/>
      <c r="D1" s="26"/>
      <c r="E1" s="26"/>
      <c r="F1" s="27"/>
    </row>
    <row r="2" spans="2:51" ht="15.75" thickBot="1" x14ac:dyDescent="0.3">
      <c r="B2" s="28" t="s">
        <v>56</v>
      </c>
      <c r="C2" s="29"/>
      <c r="D2" s="29"/>
      <c r="E2" s="29"/>
      <c r="F2" s="30"/>
    </row>
    <row r="4" spans="2:51" x14ac:dyDescent="0.25">
      <c r="B4" s="8" t="s">
        <v>38</v>
      </c>
      <c r="I4" t="s">
        <v>57</v>
      </c>
    </row>
    <row r="5" spans="2:51" ht="15.75" thickBot="1" x14ac:dyDescent="0.3">
      <c r="C5" t="s">
        <v>7</v>
      </c>
      <c r="D5">
        <v>2</v>
      </c>
      <c r="F5" t="s">
        <v>36</v>
      </c>
      <c r="G5" t="s">
        <v>58</v>
      </c>
    </row>
    <row r="6" spans="2:51" x14ac:dyDescent="0.25">
      <c r="F6" t="s">
        <v>37</v>
      </c>
      <c r="G6" t="s">
        <v>59</v>
      </c>
      <c r="N6" s="14"/>
      <c r="O6" s="15" t="s">
        <v>47</v>
      </c>
      <c r="P6" s="16"/>
      <c r="Q6" s="17"/>
      <c r="AE6" s="14"/>
      <c r="AF6" s="15" t="s">
        <v>47</v>
      </c>
      <c r="AG6" s="16"/>
      <c r="AH6" s="17"/>
    </row>
    <row r="7" spans="2:51" x14ac:dyDescent="0.25">
      <c r="I7" s="5"/>
      <c r="J7" s="9" t="s">
        <v>42</v>
      </c>
      <c r="K7" s="5"/>
      <c r="N7" s="18"/>
      <c r="O7" s="19" t="s">
        <v>49</v>
      </c>
      <c r="P7" s="20" t="s">
        <v>50</v>
      </c>
      <c r="Q7" s="21"/>
      <c r="AE7" s="18"/>
      <c r="AF7" s="19" t="s">
        <v>49</v>
      </c>
      <c r="AG7" s="20" t="s">
        <v>50</v>
      </c>
      <c r="AH7" s="21"/>
      <c r="AJ7" t="s">
        <v>43</v>
      </c>
      <c r="AK7" t="s">
        <v>44</v>
      </c>
      <c r="AL7" t="s">
        <v>45</v>
      </c>
    </row>
    <row r="8" spans="2:51" ht="15.75" thickBot="1" x14ac:dyDescent="0.3">
      <c r="J8" s="7">
        <v>1</v>
      </c>
      <c r="N8" s="22"/>
      <c r="O8" s="23">
        <f>100*SQRT(AVERAGE(O11:O39))/$AJ$8</f>
        <v>8.7522794836241804</v>
      </c>
      <c r="P8" s="23">
        <f>MAX(P11:P39) - MIN(P11:P39)</f>
        <v>42</v>
      </c>
      <c r="Q8" s="24"/>
      <c r="AE8" s="22"/>
      <c r="AF8" s="23">
        <f>100*SQRT(AVERAGE(AF11:AF39))/$AJ$8</f>
        <v>8.9485597601737332</v>
      </c>
      <c r="AG8" s="23">
        <f>MAX(AG11:AG39) - MIN(AG11:AG39)</f>
        <v>42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64</v>
      </c>
      <c r="D9" s="6"/>
      <c r="E9" s="6"/>
      <c r="F9" s="6"/>
      <c r="G9" s="6"/>
      <c r="H9" s="6"/>
      <c r="M9" t="s">
        <v>35</v>
      </c>
      <c r="T9" s="2" t="s">
        <v>61</v>
      </c>
      <c r="AC9" s="7"/>
      <c r="AD9" t="s">
        <v>35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39</v>
      </c>
      <c r="K10" t="s">
        <v>40</v>
      </c>
      <c r="L10" s="7" t="s">
        <v>41</v>
      </c>
      <c r="M10" t="s">
        <v>9</v>
      </c>
      <c r="N10" t="s">
        <v>6</v>
      </c>
      <c r="O10" t="s">
        <v>46</v>
      </c>
      <c r="P10" t="s">
        <v>48</v>
      </c>
      <c r="Q10" s="7"/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39</v>
      </c>
      <c r="AB10" t="s">
        <v>40</v>
      </c>
      <c r="AC10" s="7" t="s">
        <v>33</v>
      </c>
      <c r="AD10" t="s">
        <v>9</v>
      </c>
      <c r="AE10" t="s">
        <v>6</v>
      </c>
      <c r="AF10" t="s">
        <v>46</v>
      </c>
      <c r="AG10" t="s">
        <v>48</v>
      </c>
      <c r="AH10" t="s">
        <v>51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3600</v>
      </c>
      <c r="F11" s="11">
        <v>1800</v>
      </c>
      <c r="G11" s="11">
        <v>1.8</v>
      </c>
      <c r="H11" s="11">
        <v>-3.9879910764300001E-4</v>
      </c>
      <c r="I11" s="11">
        <v>0.54617124795899996</v>
      </c>
      <c r="J11" s="11">
        <v>2.67452342366E-2</v>
      </c>
      <c r="K11" s="11">
        <v>7.6533980680999994E-2</v>
      </c>
      <c r="L11" s="12" t="s">
        <v>60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12" t="s">
        <v>60</v>
      </c>
      <c r="T11" s="1"/>
      <c r="U11" s="11">
        <v>1</v>
      </c>
      <c r="V11" s="11">
        <v>3600</v>
      </c>
      <c r="W11" s="11">
        <v>1800</v>
      </c>
      <c r="X11" s="11">
        <v>1.8</v>
      </c>
      <c r="Y11" s="11">
        <v>-1.2635466409799999E-3</v>
      </c>
      <c r="Z11" s="11">
        <v>0.48884654045100001</v>
      </c>
      <c r="AA11" s="11">
        <v>1.6723585256700001E-2</v>
      </c>
      <c r="AB11" s="11">
        <v>5.7452391200000001E-2</v>
      </c>
      <c r="AC11" s="12" t="s">
        <v>60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12" t="s">
        <v>60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49</v>
      </c>
      <c r="F12" s="11">
        <v>24.5</v>
      </c>
      <c r="G12" s="11">
        <v>2.4500000000000001E-2</v>
      </c>
      <c r="H12" s="11">
        <v>0</v>
      </c>
      <c r="I12" s="11">
        <v>0.385907143354</v>
      </c>
      <c r="J12" s="11">
        <v>3.31967016159E-2</v>
      </c>
      <c r="K12" s="11">
        <v>8.5688483516500005E-2</v>
      </c>
      <c r="L12" s="12" t="s">
        <v>60</v>
      </c>
      <c r="M12" t="e">
        <f t="shared" si="1"/>
        <v>#N/A</v>
      </c>
      <c r="N12" t="e">
        <f t="shared" ref="N12:N39" si="5">IF(L12="Y",K12*$J$8,#N/A)</f>
        <v>#N/A</v>
      </c>
      <c r="O12" t="str">
        <f t="shared" ref="O12:O39" si="6">IF(L12="Y",(M12-$AJ12)^2,"")</f>
        <v/>
      </c>
      <c r="P12" t="str">
        <f t="shared" ref="P12:P39" si="7">IF(L12="Y",$C12,"")</f>
        <v/>
      </c>
      <c r="Q12" s="12" t="s">
        <v>60</v>
      </c>
      <c r="T12" s="1"/>
      <c r="U12" s="11">
        <v>2</v>
      </c>
      <c r="V12" s="11">
        <v>49</v>
      </c>
      <c r="W12" s="11">
        <v>24.5</v>
      </c>
      <c r="X12" s="11">
        <v>2.4500000000000001E-2</v>
      </c>
      <c r="Y12" s="11">
        <v>0</v>
      </c>
      <c r="Z12" s="11">
        <v>0.433479607105</v>
      </c>
      <c r="AA12" s="11">
        <v>2.8198840362700001E-2</v>
      </c>
      <c r="AB12" s="11">
        <v>9.1481113614700002E-2</v>
      </c>
      <c r="AC12" s="12" t="s">
        <v>60</v>
      </c>
      <c r="AD12" t="e">
        <f t="shared" ref="AD12:AD39" si="8">IF(AC12="Y",AA12*$J$8,#N/A)</f>
        <v>#N/A</v>
      </c>
      <c r="AE12" t="e">
        <f t="shared" ref="AE12:AE39" si="9">IF(AC12="Y",AB12*$J$8,#N/A)</f>
        <v>#N/A</v>
      </c>
      <c r="AF12" t="str">
        <f t="shared" ref="AF12:AF39" si="10">IF(AC12="Y",(AD12-$AJ12)^2,"")</f>
        <v/>
      </c>
      <c r="AG12" t="str">
        <f t="shared" ref="AG12:AG39" si="11">IF(AC12="Y",$C12,"")</f>
        <v/>
      </c>
      <c r="AH12" s="12" t="s">
        <v>60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50</v>
      </c>
      <c r="F13" s="11">
        <v>25</v>
      </c>
      <c r="G13" s="11">
        <v>2.5000000000000001E-2</v>
      </c>
      <c r="H13" s="11">
        <v>0</v>
      </c>
      <c r="I13" s="11">
        <v>0.33305886387799999</v>
      </c>
      <c r="J13" s="11">
        <v>5.16272203252E-2</v>
      </c>
      <c r="K13" s="11">
        <v>9.3656661203399993E-2</v>
      </c>
      <c r="L13" s="12" t="s">
        <v>60</v>
      </c>
      <c r="M13" t="e">
        <f t="shared" si="1"/>
        <v>#N/A</v>
      </c>
      <c r="N13" t="e">
        <f t="shared" si="5"/>
        <v>#N/A</v>
      </c>
      <c r="O13" t="str">
        <f t="shared" si="6"/>
        <v/>
      </c>
      <c r="P13" t="str">
        <f t="shared" si="7"/>
        <v/>
      </c>
      <c r="Q13" s="12" t="s">
        <v>60</v>
      </c>
      <c r="T13" s="1"/>
      <c r="U13" s="11">
        <v>3</v>
      </c>
      <c r="V13" s="11">
        <v>50</v>
      </c>
      <c r="W13" s="11">
        <v>25</v>
      </c>
      <c r="X13" s="11">
        <v>2.5000000000000001E-2</v>
      </c>
      <c r="Y13" s="11">
        <v>0</v>
      </c>
      <c r="Z13" s="11">
        <v>0.27771428227400002</v>
      </c>
      <c r="AA13" s="11">
        <v>1.8878458589299998E-2</v>
      </c>
      <c r="AB13" s="11">
        <v>5.8241527361800001E-2</v>
      </c>
      <c r="AC13" s="12" t="s">
        <v>60</v>
      </c>
      <c r="AD13" t="e">
        <f t="shared" si="8"/>
        <v>#N/A</v>
      </c>
      <c r="AE13" t="e">
        <f t="shared" si="9"/>
        <v>#N/A</v>
      </c>
      <c r="AF13" t="str">
        <f t="shared" si="10"/>
        <v/>
      </c>
      <c r="AG13" t="str">
        <f t="shared" si="11"/>
        <v/>
      </c>
      <c r="AH13" s="12" t="s">
        <v>60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51</v>
      </c>
      <c r="F14" s="11">
        <v>25.5</v>
      </c>
      <c r="G14" s="11">
        <v>2.5499999999999998E-2</v>
      </c>
      <c r="H14" s="11">
        <v>0</v>
      </c>
      <c r="I14" s="11">
        <v>0.69619107246400003</v>
      </c>
      <c r="J14" s="11">
        <v>9.7132820855200003E-2</v>
      </c>
      <c r="K14" s="11">
        <v>0.16906912950299999</v>
      </c>
      <c r="L14" s="12" t="s">
        <v>60</v>
      </c>
      <c r="M14" t="e">
        <f t="shared" si="1"/>
        <v>#N/A</v>
      </c>
      <c r="N14" t="e">
        <f t="shared" si="5"/>
        <v>#N/A</v>
      </c>
      <c r="O14" t="str">
        <f t="shared" si="6"/>
        <v/>
      </c>
      <c r="P14" t="str">
        <f t="shared" si="7"/>
        <v/>
      </c>
      <c r="Q14" s="12" t="s">
        <v>60</v>
      </c>
      <c r="T14" s="1"/>
      <c r="U14" s="11">
        <v>4</v>
      </c>
      <c r="V14" s="11">
        <v>51</v>
      </c>
      <c r="W14" s="11">
        <v>25.5</v>
      </c>
      <c r="X14" s="11">
        <v>2.5499999999999998E-2</v>
      </c>
      <c r="Y14" s="11">
        <v>0</v>
      </c>
      <c r="Z14" s="11">
        <v>0.699606597424</v>
      </c>
      <c r="AA14" s="11">
        <v>2.98991603594E-2</v>
      </c>
      <c r="AB14" s="11">
        <v>0.11227396776199999</v>
      </c>
      <c r="AC14" s="12" t="s">
        <v>60</v>
      </c>
      <c r="AD14" t="e">
        <f t="shared" si="8"/>
        <v>#N/A</v>
      </c>
      <c r="AE14" t="e">
        <f t="shared" si="9"/>
        <v>#N/A</v>
      </c>
      <c r="AF14" t="str">
        <f t="shared" si="10"/>
        <v/>
      </c>
      <c r="AG14" t="str">
        <f t="shared" si="11"/>
        <v/>
      </c>
      <c r="AH14" s="12" t="s">
        <v>60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47</v>
      </c>
      <c r="F15" s="11">
        <v>23.5</v>
      </c>
      <c r="G15" s="11">
        <v>2.35E-2</v>
      </c>
      <c r="H15" s="11">
        <v>0</v>
      </c>
      <c r="I15" s="11">
        <v>0.83572185039500002</v>
      </c>
      <c r="J15" s="11">
        <v>0.115097800914</v>
      </c>
      <c r="K15" s="11">
        <v>0.21531667546800001</v>
      </c>
      <c r="L15" s="12" t="s">
        <v>60</v>
      </c>
      <c r="M15" t="e">
        <f t="shared" si="1"/>
        <v>#N/A</v>
      </c>
      <c r="N15" t="e">
        <f t="shared" si="5"/>
        <v>#N/A</v>
      </c>
      <c r="O15" t="str">
        <f t="shared" si="6"/>
        <v/>
      </c>
      <c r="P15" t="str">
        <f t="shared" si="7"/>
        <v/>
      </c>
      <c r="Q15" s="12" t="s">
        <v>60</v>
      </c>
      <c r="T15" s="1"/>
      <c r="U15" s="11">
        <v>5</v>
      </c>
      <c r="V15" s="11">
        <v>47</v>
      </c>
      <c r="W15" s="11">
        <v>23.5</v>
      </c>
      <c r="X15" s="11">
        <v>2.35E-2</v>
      </c>
      <c r="Y15" s="11">
        <v>0</v>
      </c>
      <c r="Z15" s="11">
        <v>1.01240813732</v>
      </c>
      <c r="AA15" s="11">
        <v>6.3580098383600001E-2</v>
      </c>
      <c r="AB15" s="11">
        <v>0.173936892624</v>
      </c>
      <c r="AC15" s="12" t="s">
        <v>60</v>
      </c>
      <c r="AD15" t="e">
        <f t="shared" si="8"/>
        <v>#N/A</v>
      </c>
      <c r="AE15" t="e">
        <f t="shared" si="9"/>
        <v>#N/A</v>
      </c>
      <c r="AF15" t="str">
        <f t="shared" si="10"/>
        <v/>
      </c>
      <c r="AG15" t="str">
        <f t="shared" si="11"/>
        <v/>
      </c>
      <c r="AH15" s="12" t="s">
        <v>60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48</v>
      </c>
      <c r="F16" s="11">
        <v>24</v>
      </c>
      <c r="G16" s="11">
        <v>2.4E-2</v>
      </c>
      <c r="H16" s="11">
        <v>0</v>
      </c>
      <c r="I16" s="11">
        <v>1.1867777109099999</v>
      </c>
      <c r="J16" s="11">
        <v>0.42686772377499999</v>
      </c>
      <c r="K16" s="11">
        <v>0.36632239457400001</v>
      </c>
      <c r="L16" s="12" t="s">
        <v>60</v>
      </c>
      <c r="M16" t="e">
        <f t="shared" si="1"/>
        <v>#N/A</v>
      </c>
      <c r="N16" t="e">
        <f t="shared" si="5"/>
        <v>#N/A</v>
      </c>
      <c r="O16" t="str">
        <f t="shared" si="6"/>
        <v/>
      </c>
      <c r="P16" t="str">
        <f t="shared" si="7"/>
        <v/>
      </c>
      <c r="Q16" s="12" t="s">
        <v>60</v>
      </c>
      <c r="T16" s="1"/>
      <c r="U16" s="11">
        <v>6</v>
      </c>
      <c r="V16" s="11">
        <v>48</v>
      </c>
      <c r="W16" s="11">
        <v>24</v>
      </c>
      <c r="X16" s="11">
        <v>2.4E-2</v>
      </c>
      <c r="Y16" s="11">
        <v>0</v>
      </c>
      <c r="Z16" s="11">
        <v>1.13576459885</v>
      </c>
      <c r="AA16" s="11">
        <v>0.28147288598100001</v>
      </c>
      <c r="AB16" s="11">
        <v>0.33416179674599999</v>
      </c>
      <c r="AC16" s="12" t="s">
        <v>60</v>
      </c>
      <c r="AD16" t="e">
        <f t="shared" si="8"/>
        <v>#N/A</v>
      </c>
      <c r="AE16" t="e">
        <f t="shared" si="9"/>
        <v>#N/A</v>
      </c>
      <c r="AF16" t="str">
        <f t="shared" si="10"/>
        <v/>
      </c>
      <c r="AG16" t="str">
        <f t="shared" si="11"/>
        <v/>
      </c>
      <c r="AH16" s="12" t="s">
        <v>60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50</v>
      </c>
      <c r="F17" s="11">
        <v>25</v>
      </c>
      <c r="G17" s="11">
        <v>2.5000000000000001E-2</v>
      </c>
      <c r="H17" s="11">
        <v>0.41192379593799999</v>
      </c>
      <c r="I17" s="11">
        <v>1.1636502742799999</v>
      </c>
      <c r="J17" s="11">
        <v>0.94326083719700005</v>
      </c>
      <c r="K17" s="11">
        <v>0.123892063348</v>
      </c>
      <c r="L17" s="12" t="s">
        <v>34</v>
      </c>
      <c r="M17">
        <f t="shared" si="1"/>
        <v>0.94326083719700005</v>
      </c>
      <c r="N17">
        <f t="shared" si="5"/>
        <v>0.123892063348</v>
      </c>
      <c r="O17">
        <f t="shared" si="6"/>
        <v>2.4567165156185351E-2</v>
      </c>
      <c r="P17">
        <f t="shared" si="7"/>
        <v>-16</v>
      </c>
      <c r="Q17" s="12" t="s">
        <v>34</v>
      </c>
      <c r="T17" s="1"/>
      <c r="U17" s="11">
        <v>7</v>
      </c>
      <c r="V17" s="11">
        <v>50</v>
      </c>
      <c r="W17" s="11">
        <v>25</v>
      </c>
      <c r="X17" s="11">
        <v>2.5000000000000001E-2</v>
      </c>
      <c r="Y17" s="11">
        <v>0.51664000749600003</v>
      </c>
      <c r="Z17" s="11">
        <v>1.17532896996</v>
      </c>
      <c r="AA17" s="11">
        <v>0.98075813889499996</v>
      </c>
      <c r="AB17" s="11">
        <v>0.115494654847</v>
      </c>
      <c r="AC17" s="12" t="s">
        <v>34</v>
      </c>
      <c r="AD17">
        <f t="shared" si="8"/>
        <v>0.98075813889499996</v>
      </c>
      <c r="AE17">
        <f t="shared" si="9"/>
        <v>0.115494654847</v>
      </c>
      <c r="AF17">
        <f t="shared" si="10"/>
        <v>1.4218621439784142E-2</v>
      </c>
      <c r="AG17">
        <f t="shared" si="11"/>
        <v>-16</v>
      </c>
      <c r="AH17" s="12" t="s">
        <v>34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48</v>
      </c>
      <c r="F18" s="11">
        <v>24</v>
      </c>
      <c r="G18" s="11">
        <v>2.4E-2</v>
      </c>
      <c r="H18" s="11">
        <v>0</v>
      </c>
      <c r="I18" s="11">
        <v>1.2325154542900001</v>
      </c>
      <c r="J18" s="11">
        <v>1.04970442752</v>
      </c>
      <c r="K18" s="11">
        <v>0.18616102218800001</v>
      </c>
      <c r="L18" s="12" t="s">
        <v>34</v>
      </c>
      <c r="M18">
        <f t="shared" si="1"/>
        <v>1.04970442752</v>
      </c>
      <c r="N18">
        <f t="shared" si="5"/>
        <v>0.18616102218800001</v>
      </c>
      <c r="O18">
        <f t="shared" si="6"/>
        <v>2.5296446110909384E-3</v>
      </c>
      <c r="P18">
        <f t="shared" si="7"/>
        <v>-14</v>
      </c>
      <c r="Q18" s="12" t="s">
        <v>34</v>
      </c>
      <c r="T18" s="1"/>
      <c r="U18" s="11">
        <v>8</v>
      </c>
      <c r="V18" s="11">
        <v>48</v>
      </c>
      <c r="W18" s="11">
        <v>24</v>
      </c>
      <c r="X18" s="11">
        <v>2.4E-2</v>
      </c>
      <c r="Y18" s="11">
        <v>0.14874958992000001</v>
      </c>
      <c r="Z18" s="11">
        <v>1.2244291305499999</v>
      </c>
      <c r="AA18" s="11">
        <v>1.0620031543099999</v>
      </c>
      <c r="AB18" s="11">
        <v>0.165873971594</v>
      </c>
      <c r="AC18" s="12" t="s">
        <v>34</v>
      </c>
      <c r="AD18">
        <f t="shared" si="8"/>
        <v>1.0620031543099999</v>
      </c>
      <c r="AE18">
        <f t="shared" si="9"/>
        <v>0.165873971594</v>
      </c>
      <c r="AF18">
        <f t="shared" si="10"/>
        <v>1.4437602823896844E-3</v>
      </c>
      <c r="AG18">
        <f t="shared" si="11"/>
        <v>-14</v>
      </c>
      <c r="AH18" s="12" t="s">
        <v>34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51</v>
      </c>
      <c r="F19" s="11">
        <v>25.5</v>
      </c>
      <c r="G19" s="11">
        <v>2.5499999999999998E-2</v>
      </c>
      <c r="H19" s="11">
        <v>0.96222454309500005</v>
      </c>
      <c r="I19" s="11">
        <v>1.13305723667</v>
      </c>
      <c r="J19" s="11">
        <v>1.0592874428800001</v>
      </c>
      <c r="K19" s="11">
        <v>3.7444505788699997E-2</v>
      </c>
      <c r="L19" s="12" t="s">
        <v>34</v>
      </c>
      <c r="M19">
        <f t="shared" si="1"/>
        <v>1.0592874428800001</v>
      </c>
      <c r="N19">
        <f t="shared" si="5"/>
        <v>3.7444505788699997E-2</v>
      </c>
      <c r="O19">
        <f t="shared" si="6"/>
        <v>1.6575123072492621E-3</v>
      </c>
      <c r="P19">
        <f t="shared" si="7"/>
        <v>-12</v>
      </c>
      <c r="Q19" s="12" t="s">
        <v>34</v>
      </c>
      <c r="T19" s="1"/>
      <c r="U19" s="11">
        <v>9</v>
      </c>
      <c r="V19" s="11">
        <v>51</v>
      </c>
      <c r="W19" s="11">
        <v>25.5</v>
      </c>
      <c r="X19" s="11">
        <v>2.5499999999999998E-2</v>
      </c>
      <c r="Y19" s="11">
        <v>0.97603499889400003</v>
      </c>
      <c r="Z19" s="11">
        <v>1.1143976449999999</v>
      </c>
      <c r="AA19" s="11">
        <v>1.06119998764</v>
      </c>
      <c r="AB19" s="11">
        <v>2.7959165357899999E-2</v>
      </c>
      <c r="AC19" s="12" t="s">
        <v>34</v>
      </c>
      <c r="AD19">
        <f t="shared" si="8"/>
        <v>1.06119998764</v>
      </c>
      <c r="AE19">
        <f t="shared" si="9"/>
        <v>2.7959165357899999E-2</v>
      </c>
      <c r="AF19">
        <f t="shared" si="10"/>
        <v>1.505440959136159E-3</v>
      </c>
      <c r="AG19">
        <f t="shared" si="11"/>
        <v>-12</v>
      </c>
      <c r="AH19" s="12" t="s">
        <v>34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48</v>
      </c>
      <c r="F20" s="11">
        <v>24</v>
      </c>
      <c r="G20" s="11">
        <v>2.4E-2</v>
      </c>
      <c r="H20" s="11">
        <v>1.0523322820700001</v>
      </c>
      <c r="I20" s="11">
        <v>1.0977627039</v>
      </c>
      <c r="J20" s="11">
        <v>1.0748398378499999</v>
      </c>
      <c r="K20" s="11">
        <v>1.15734756694E-2</v>
      </c>
      <c r="L20" s="12" t="s">
        <v>34</v>
      </c>
      <c r="M20">
        <f t="shared" si="1"/>
        <v>1.0748398378499999</v>
      </c>
      <c r="N20">
        <f t="shared" si="5"/>
        <v>1.15734756694E-2</v>
      </c>
      <c r="O20">
        <f t="shared" si="6"/>
        <v>6.3303375941430094E-4</v>
      </c>
      <c r="P20">
        <f t="shared" si="7"/>
        <v>-10</v>
      </c>
      <c r="Q20" s="12" t="s">
        <v>34</v>
      </c>
      <c r="T20" s="1"/>
      <c r="U20" s="11">
        <v>10</v>
      </c>
      <c r="V20" s="11">
        <v>48</v>
      </c>
      <c r="W20" s="11">
        <v>24</v>
      </c>
      <c r="X20" s="11">
        <v>2.4E-2</v>
      </c>
      <c r="Y20" s="11">
        <v>1.05388736725</v>
      </c>
      <c r="Z20" s="11">
        <v>1.116563797</v>
      </c>
      <c r="AA20" s="11">
        <v>1.08262052387</v>
      </c>
      <c r="AB20" s="11">
        <v>1.5711540824999998E-2</v>
      </c>
      <c r="AC20" s="12" t="s">
        <v>34</v>
      </c>
      <c r="AD20">
        <f t="shared" si="8"/>
        <v>1.08262052387</v>
      </c>
      <c r="AE20">
        <f t="shared" si="9"/>
        <v>1.5711540824999998E-2</v>
      </c>
      <c r="AF20">
        <f t="shared" si="10"/>
        <v>3.0204619055324418E-4</v>
      </c>
      <c r="AG20">
        <f t="shared" si="11"/>
        <v>-10</v>
      </c>
      <c r="AH20" s="12" t="s">
        <v>34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51</v>
      </c>
      <c r="F21" s="11">
        <v>25.5</v>
      </c>
      <c r="G21" s="11">
        <v>2.5499999999999998E-2</v>
      </c>
      <c r="H21" s="11">
        <v>1.0465734005</v>
      </c>
      <c r="I21" s="11">
        <v>1.1186347007799999</v>
      </c>
      <c r="J21" s="11">
        <v>1.08261558121</v>
      </c>
      <c r="K21" s="11">
        <v>1.5791180853299999E-2</v>
      </c>
      <c r="L21" s="12" t="s">
        <v>34</v>
      </c>
      <c r="M21">
        <f t="shared" si="1"/>
        <v>1.08261558121</v>
      </c>
      <c r="N21">
        <f t="shared" si="5"/>
        <v>1.5791180853299999E-2</v>
      </c>
      <c r="O21">
        <f t="shared" si="6"/>
        <v>3.0221801666610777E-4</v>
      </c>
      <c r="P21">
        <f t="shared" si="7"/>
        <v>-8</v>
      </c>
      <c r="Q21" s="12" t="s">
        <v>34</v>
      </c>
      <c r="T21" s="1"/>
      <c r="U21" s="11">
        <v>11</v>
      </c>
      <c r="V21" s="11">
        <v>51</v>
      </c>
      <c r="W21" s="11">
        <v>25.5</v>
      </c>
      <c r="X21" s="11">
        <v>2.5499999999999998E-2</v>
      </c>
      <c r="Y21" s="11">
        <v>1.04883635044</v>
      </c>
      <c r="Z21" s="11">
        <v>1.1115945577599999</v>
      </c>
      <c r="AA21" s="11">
        <v>1.07902968397</v>
      </c>
      <c r="AB21" s="11">
        <v>1.5405478259999999E-2</v>
      </c>
      <c r="AC21" s="12" t="s">
        <v>34</v>
      </c>
      <c r="AD21">
        <f t="shared" si="8"/>
        <v>1.07902968397</v>
      </c>
      <c r="AE21">
        <f t="shared" si="9"/>
        <v>1.5405478259999999E-2</v>
      </c>
      <c r="AF21">
        <f t="shared" si="10"/>
        <v>4.3975415439807927E-4</v>
      </c>
      <c r="AG21">
        <f t="shared" si="11"/>
        <v>-8</v>
      </c>
      <c r="AH21" s="12" t="s">
        <v>34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51</v>
      </c>
      <c r="F22" s="11">
        <v>25.5</v>
      </c>
      <c r="G22" s="11">
        <v>2.5499999999999998E-2</v>
      </c>
      <c r="H22" s="11">
        <v>1.06227254868</v>
      </c>
      <c r="I22" s="11">
        <v>1.11307108402</v>
      </c>
      <c r="J22" s="11">
        <v>1.08377457133</v>
      </c>
      <c r="K22" s="11">
        <v>1.03116199234E-2</v>
      </c>
      <c r="L22" s="12" t="s">
        <v>34</v>
      </c>
      <c r="M22">
        <f t="shared" si="1"/>
        <v>1.08377457133</v>
      </c>
      <c r="N22">
        <f t="shared" si="5"/>
        <v>1.03116199234E-2</v>
      </c>
      <c r="O22">
        <f t="shared" si="6"/>
        <v>2.632645355252611E-4</v>
      </c>
      <c r="P22">
        <f t="shared" si="7"/>
        <v>-6</v>
      </c>
      <c r="Q22" s="12" t="s">
        <v>34</v>
      </c>
      <c r="T22" s="1"/>
      <c r="U22" s="11">
        <v>12</v>
      </c>
      <c r="V22" s="11">
        <v>51</v>
      </c>
      <c r="W22" s="11">
        <v>25.5</v>
      </c>
      <c r="X22" s="11">
        <v>2.5499999999999998E-2</v>
      </c>
      <c r="Y22" s="11">
        <v>1.0673104524599999</v>
      </c>
      <c r="Z22" s="11">
        <v>1.1250003576300001</v>
      </c>
      <c r="AA22" s="11">
        <v>1.0932327205100001</v>
      </c>
      <c r="AB22" s="11">
        <v>1.2067376550399999E-2</v>
      </c>
      <c r="AC22" s="12" t="s">
        <v>34</v>
      </c>
      <c r="AD22">
        <f t="shared" si="8"/>
        <v>1.0932327205100001</v>
      </c>
      <c r="AE22">
        <f t="shared" si="9"/>
        <v>1.2067376550399999E-2</v>
      </c>
      <c r="AF22">
        <f t="shared" si="10"/>
        <v>4.5796071695774656E-5</v>
      </c>
      <c r="AG22">
        <f t="shared" si="11"/>
        <v>-6</v>
      </c>
      <c r="AH22" s="12" t="s">
        <v>34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47</v>
      </c>
      <c r="F23" s="11">
        <v>23.5</v>
      </c>
      <c r="G23" s="11">
        <v>2.35E-2</v>
      </c>
      <c r="H23" s="11">
        <v>1.0616357326500001</v>
      </c>
      <c r="I23" s="11">
        <v>1.1069456338899999</v>
      </c>
      <c r="J23" s="11">
        <v>1.0829820937300001</v>
      </c>
      <c r="K23" s="11">
        <v>1.09777270581E-2</v>
      </c>
      <c r="L23" s="12" t="s">
        <v>34</v>
      </c>
      <c r="M23">
        <f t="shared" si="1"/>
        <v>1.0829820937300001</v>
      </c>
      <c r="N23">
        <f t="shared" si="5"/>
        <v>1.09777270581E-2</v>
      </c>
      <c r="O23">
        <f t="shared" si="6"/>
        <v>2.8960913381450513E-4</v>
      </c>
      <c r="P23">
        <f t="shared" si="7"/>
        <v>-4</v>
      </c>
      <c r="Q23" s="12" t="s">
        <v>34</v>
      </c>
      <c r="T23" s="1"/>
      <c r="U23" s="11">
        <v>13</v>
      </c>
      <c r="V23" s="11">
        <v>47</v>
      </c>
      <c r="W23" s="11">
        <v>23.5</v>
      </c>
      <c r="X23" s="11">
        <v>2.35E-2</v>
      </c>
      <c r="Y23" s="11">
        <v>1.06267249584</v>
      </c>
      <c r="Z23" s="11">
        <v>1.1038995981199999</v>
      </c>
      <c r="AA23" s="11">
        <v>1.0860164748900001</v>
      </c>
      <c r="AB23" s="11">
        <v>1.0917401505E-2</v>
      </c>
      <c r="AC23" s="12" t="s">
        <v>34</v>
      </c>
      <c r="AD23">
        <f t="shared" si="8"/>
        <v>1.0860164748900001</v>
      </c>
      <c r="AE23">
        <f t="shared" si="9"/>
        <v>1.0917401505E-2</v>
      </c>
      <c r="AF23">
        <f t="shared" si="10"/>
        <v>1.9553897450200067E-4</v>
      </c>
      <c r="AG23">
        <f t="shared" si="11"/>
        <v>-4</v>
      </c>
      <c r="AH23" s="12" t="s">
        <v>34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51</v>
      </c>
      <c r="F24" s="11">
        <v>25.5</v>
      </c>
      <c r="G24" s="11">
        <v>2.5499999999999998E-2</v>
      </c>
      <c r="H24" s="11">
        <v>1.0706152916</v>
      </c>
      <c r="I24" s="11">
        <v>1.1111534833900001</v>
      </c>
      <c r="J24" s="11">
        <v>1.08841739215</v>
      </c>
      <c r="K24" s="11">
        <v>9.3210831002800004E-3</v>
      </c>
      <c r="L24" s="12" t="s">
        <v>34</v>
      </c>
      <c r="M24">
        <f t="shared" si="1"/>
        <v>1.08841739215</v>
      </c>
      <c r="N24">
        <f t="shared" si="5"/>
        <v>9.3210831002800004E-3</v>
      </c>
      <c r="O24">
        <f t="shared" si="6"/>
        <v>1.3415680460688377E-4</v>
      </c>
      <c r="P24">
        <f t="shared" si="7"/>
        <v>-2</v>
      </c>
      <c r="Q24" s="12" t="s">
        <v>34</v>
      </c>
      <c r="T24" s="1"/>
      <c r="U24" s="11">
        <v>14</v>
      </c>
      <c r="V24" s="11">
        <v>51</v>
      </c>
      <c r="W24" s="11">
        <v>25.5</v>
      </c>
      <c r="X24" s="11">
        <v>2.5499999999999998E-2</v>
      </c>
      <c r="Y24" s="11">
        <v>1.0662107467699999</v>
      </c>
      <c r="Z24" s="11">
        <v>1.12341868877</v>
      </c>
      <c r="AA24" s="11">
        <v>1.09499554073</v>
      </c>
      <c r="AB24" s="11">
        <v>1.43788970627E-2</v>
      </c>
      <c r="AC24" s="12" t="s">
        <v>34</v>
      </c>
      <c r="AD24">
        <f t="shared" si="8"/>
        <v>1.09499554073</v>
      </c>
      <c r="AE24">
        <f t="shared" si="9"/>
        <v>1.43788970627E-2</v>
      </c>
      <c r="AF24">
        <f t="shared" si="10"/>
        <v>2.5044612585089323E-5</v>
      </c>
      <c r="AG24">
        <f t="shared" si="11"/>
        <v>-2</v>
      </c>
      <c r="AH24" s="12" t="s">
        <v>34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50</v>
      </c>
      <c r="F25" s="11">
        <v>25</v>
      </c>
      <c r="G25" s="11">
        <v>2.5000000000000001E-2</v>
      </c>
      <c r="H25" s="11">
        <v>1.0670850276899999</v>
      </c>
      <c r="I25" s="11">
        <v>1.1044789552700001</v>
      </c>
      <c r="J25" s="11">
        <v>1.0857778716099999</v>
      </c>
      <c r="K25" s="11">
        <v>8.7658396482499998E-3</v>
      </c>
      <c r="L25" s="12" t="s">
        <v>34</v>
      </c>
      <c r="M25">
        <f t="shared" si="1"/>
        <v>1.0857778716099999</v>
      </c>
      <c r="N25">
        <f t="shared" si="5"/>
        <v>8.7658396482499998E-3</v>
      </c>
      <c r="O25">
        <f t="shared" si="6"/>
        <v>2.0226893594164807E-4</v>
      </c>
      <c r="P25">
        <f t="shared" si="7"/>
        <v>0</v>
      </c>
      <c r="Q25" s="12" t="s">
        <v>34</v>
      </c>
      <c r="T25" s="1"/>
      <c r="U25" s="11">
        <v>15</v>
      </c>
      <c r="V25" s="11">
        <v>50</v>
      </c>
      <c r="W25" s="11">
        <v>25</v>
      </c>
      <c r="X25" s="11">
        <v>2.5000000000000001E-2</v>
      </c>
      <c r="Y25" s="11">
        <v>1.0554436445199999</v>
      </c>
      <c r="Z25" s="11">
        <v>1.1183072328599999</v>
      </c>
      <c r="AA25" s="11">
        <v>1.0911186933499999</v>
      </c>
      <c r="AB25" s="11">
        <v>1.7193690039500002E-2</v>
      </c>
      <c r="AC25" s="12" t="s">
        <v>34</v>
      </c>
      <c r="AD25">
        <f t="shared" si="8"/>
        <v>1.0911186933499999</v>
      </c>
      <c r="AE25">
        <f t="shared" si="9"/>
        <v>1.7193690039500002E-2</v>
      </c>
      <c r="AF25">
        <f t="shared" si="10"/>
        <v>7.8877607811337743E-5</v>
      </c>
      <c r="AG25">
        <f t="shared" si="11"/>
        <v>0</v>
      </c>
      <c r="AH25" s="12" t="s">
        <v>34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50</v>
      </c>
      <c r="F26" s="11">
        <v>25</v>
      </c>
      <c r="G26" s="11">
        <v>2.5000000000000001E-2</v>
      </c>
      <c r="H26" s="11">
        <v>1.0664415359499999</v>
      </c>
      <c r="I26" s="11">
        <v>1.10149562359</v>
      </c>
      <c r="J26" s="11">
        <v>1.08177061081</v>
      </c>
      <c r="K26" s="11">
        <v>8.4337388825699994E-3</v>
      </c>
      <c r="L26" s="12" t="s">
        <v>34</v>
      </c>
      <c r="M26">
        <f t="shared" si="1"/>
        <v>1.08177061081</v>
      </c>
      <c r="N26">
        <f t="shared" si="5"/>
        <v>8.4337388825699994E-3</v>
      </c>
      <c r="O26">
        <f t="shared" si="6"/>
        <v>3.3231063024049092E-4</v>
      </c>
      <c r="P26">
        <f t="shared" si="7"/>
        <v>2</v>
      </c>
      <c r="Q26" s="12" t="s">
        <v>34</v>
      </c>
      <c r="T26" s="1"/>
      <c r="U26" s="11">
        <v>16</v>
      </c>
      <c r="V26" s="11">
        <v>50</v>
      </c>
      <c r="W26" s="11">
        <v>25</v>
      </c>
      <c r="X26" s="11">
        <v>2.5000000000000001E-2</v>
      </c>
      <c r="Y26" s="11">
        <v>1.0706388950300001</v>
      </c>
      <c r="Z26" s="11">
        <v>1.11749792099</v>
      </c>
      <c r="AA26" s="11">
        <v>1.09298257828</v>
      </c>
      <c r="AB26" s="11">
        <v>1.11015477723E-2</v>
      </c>
      <c r="AC26" s="12" t="s">
        <v>34</v>
      </c>
      <c r="AD26">
        <f t="shared" si="8"/>
        <v>1.09298257828</v>
      </c>
      <c r="AE26">
        <f t="shared" si="9"/>
        <v>1.11015477723E-2</v>
      </c>
      <c r="AF26">
        <f t="shared" si="10"/>
        <v>4.9244207596328926E-5</v>
      </c>
      <c r="AG26">
        <f t="shared" si="11"/>
        <v>2</v>
      </c>
      <c r="AH26" s="12" t="s">
        <v>34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51</v>
      </c>
      <c r="F27" s="11">
        <v>25.5</v>
      </c>
      <c r="G27" s="11">
        <v>2.5499999999999998E-2</v>
      </c>
      <c r="H27" s="11">
        <v>1.0483123063999999</v>
      </c>
      <c r="I27" s="11">
        <v>1.10909831524</v>
      </c>
      <c r="J27" s="11">
        <v>1.0845835466</v>
      </c>
      <c r="K27" s="11">
        <v>1.2701976164199999E-2</v>
      </c>
      <c r="L27" s="12" t="s">
        <v>34</v>
      </c>
      <c r="M27">
        <f t="shared" si="1"/>
        <v>1.0845835466</v>
      </c>
      <c r="N27">
        <f t="shared" si="5"/>
        <v>1.2701976164199999E-2</v>
      </c>
      <c r="O27">
        <f t="shared" si="6"/>
        <v>2.3766703543437418E-4</v>
      </c>
      <c r="P27">
        <f t="shared" si="7"/>
        <v>4</v>
      </c>
      <c r="Q27" s="12" t="s">
        <v>34</v>
      </c>
      <c r="T27" s="1"/>
      <c r="U27" s="11">
        <v>17</v>
      </c>
      <c r="V27" s="11">
        <v>51</v>
      </c>
      <c r="W27" s="11">
        <v>25.5</v>
      </c>
      <c r="X27" s="11">
        <v>2.5499999999999998E-2</v>
      </c>
      <c r="Y27" s="11">
        <v>1.0561529398</v>
      </c>
      <c r="Z27" s="11">
        <v>1.1095546484000001</v>
      </c>
      <c r="AA27" s="11">
        <v>1.0841448821299999</v>
      </c>
      <c r="AB27" s="11">
        <v>1.36989428707E-2</v>
      </c>
      <c r="AC27" s="12" t="s">
        <v>34</v>
      </c>
      <c r="AD27">
        <f t="shared" si="8"/>
        <v>1.0841448821299999</v>
      </c>
      <c r="AE27">
        <f t="shared" si="9"/>
        <v>1.36989428707E-2</v>
      </c>
      <c r="AF27">
        <f t="shared" si="10"/>
        <v>2.513847626715983E-4</v>
      </c>
      <c r="AG27">
        <f t="shared" si="11"/>
        <v>4</v>
      </c>
      <c r="AH27" s="12" t="s">
        <v>34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51</v>
      </c>
      <c r="F28" s="11">
        <v>25.5</v>
      </c>
      <c r="G28" s="11">
        <v>2.5499999999999998E-2</v>
      </c>
      <c r="H28" s="11">
        <v>1.0490030050300001</v>
      </c>
      <c r="I28" s="11">
        <v>1.10680818558</v>
      </c>
      <c r="J28" s="11">
        <v>1.08014085714</v>
      </c>
      <c r="K28" s="11">
        <v>1.23775739724E-2</v>
      </c>
      <c r="L28" s="12" t="s">
        <v>34</v>
      </c>
      <c r="M28">
        <f t="shared" si="1"/>
        <v>1.08014085714</v>
      </c>
      <c r="N28">
        <f t="shared" si="5"/>
        <v>1.23775739724E-2</v>
      </c>
      <c r="O28">
        <f t="shared" si="6"/>
        <v>3.9438555513389385E-4</v>
      </c>
      <c r="P28">
        <f t="shared" si="7"/>
        <v>6</v>
      </c>
      <c r="Q28" s="12" t="s">
        <v>34</v>
      </c>
      <c r="T28" s="1"/>
      <c r="U28" s="11">
        <v>18</v>
      </c>
      <c r="V28" s="11">
        <v>51</v>
      </c>
      <c r="W28" s="11">
        <v>25.5</v>
      </c>
      <c r="X28" s="11">
        <v>2.5499999999999998E-2</v>
      </c>
      <c r="Y28" s="11">
        <v>1.0513894558000001</v>
      </c>
      <c r="Z28" s="11">
        <v>1.11155748367</v>
      </c>
      <c r="AA28" s="11">
        <v>1.07785645653</v>
      </c>
      <c r="AB28" s="11">
        <v>1.2566559975899999E-2</v>
      </c>
      <c r="AC28" s="12" t="s">
        <v>34</v>
      </c>
      <c r="AD28">
        <f t="shared" si="8"/>
        <v>1.07785645653</v>
      </c>
      <c r="AE28">
        <f t="shared" si="9"/>
        <v>1.2566559975899999E-2</v>
      </c>
      <c r="AF28">
        <f t="shared" si="10"/>
        <v>4.9033651740778574E-4</v>
      </c>
      <c r="AG28">
        <f t="shared" si="11"/>
        <v>6</v>
      </c>
      <c r="AH28" s="12" t="s">
        <v>34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49</v>
      </c>
      <c r="F29" s="11">
        <v>24.5</v>
      </c>
      <c r="G29" s="11">
        <v>2.4500000000000001E-2</v>
      </c>
      <c r="H29" s="11">
        <v>1.04523003101</v>
      </c>
      <c r="I29" s="11">
        <v>1.1071125268899999</v>
      </c>
      <c r="J29" s="11">
        <v>1.0780444923700001</v>
      </c>
      <c r="K29" s="11">
        <v>1.37496544746E-2</v>
      </c>
      <c r="L29" s="12" t="s">
        <v>34</v>
      </c>
      <c r="M29">
        <f t="shared" si="1"/>
        <v>1.0780444923700001</v>
      </c>
      <c r="N29">
        <f t="shared" si="5"/>
        <v>1.37496544746E-2</v>
      </c>
      <c r="O29">
        <f t="shared" si="6"/>
        <v>4.8204431529098743E-4</v>
      </c>
      <c r="P29">
        <f t="shared" si="7"/>
        <v>8</v>
      </c>
      <c r="Q29" s="12" t="s">
        <v>34</v>
      </c>
      <c r="T29" s="1"/>
      <c r="U29" s="11">
        <v>19</v>
      </c>
      <c r="V29" s="11">
        <v>49</v>
      </c>
      <c r="W29" s="11">
        <v>24.5</v>
      </c>
      <c r="X29" s="11">
        <v>2.4500000000000001E-2</v>
      </c>
      <c r="Y29" s="11">
        <v>1.0566160678900001</v>
      </c>
      <c r="Z29" s="11">
        <v>1.09397149086</v>
      </c>
      <c r="AA29" s="11">
        <v>1.07787002836</v>
      </c>
      <c r="AB29" s="11">
        <v>8.9712776363699998E-3</v>
      </c>
      <c r="AC29" s="12" t="s">
        <v>34</v>
      </c>
      <c r="AD29">
        <f t="shared" si="8"/>
        <v>1.07787002836</v>
      </c>
      <c r="AE29">
        <f t="shared" si="9"/>
        <v>8.9712776363699998E-3</v>
      </c>
      <c r="AF29">
        <f t="shared" si="10"/>
        <v>4.8973564478720782E-4</v>
      </c>
      <c r="AG29">
        <f t="shared" si="11"/>
        <v>8</v>
      </c>
      <c r="AH29" s="12" t="s">
        <v>34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50</v>
      </c>
      <c r="F30" s="11">
        <v>25</v>
      </c>
      <c r="G30" s="11">
        <v>2.5000000000000001E-2</v>
      </c>
      <c r="H30" s="11">
        <v>1.0357880592299999</v>
      </c>
      <c r="I30" s="11">
        <v>1.09561443329</v>
      </c>
      <c r="J30" s="11">
        <v>1.0642753601099999</v>
      </c>
      <c r="K30" s="11">
        <v>1.6149499275799999E-2</v>
      </c>
      <c r="L30" s="12" t="s">
        <v>34</v>
      </c>
      <c r="M30">
        <f t="shared" si="1"/>
        <v>1.0642753601099999</v>
      </c>
      <c r="N30">
        <f t="shared" si="5"/>
        <v>1.6149499275799999E-2</v>
      </c>
      <c r="O30">
        <f t="shared" si="6"/>
        <v>1.2762498952701925E-3</v>
      </c>
      <c r="P30">
        <f t="shared" si="7"/>
        <v>10</v>
      </c>
      <c r="Q30" s="12" t="s">
        <v>34</v>
      </c>
      <c r="T30" s="1"/>
      <c r="U30" s="11">
        <v>20</v>
      </c>
      <c r="V30" s="11">
        <v>50</v>
      </c>
      <c r="W30" s="11">
        <v>25</v>
      </c>
      <c r="X30" s="11">
        <v>2.5000000000000001E-2</v>
      </c>
      <c r="Y30" s="11">
        <v>1.03904128075</v>
      </c>
      <c r="Z30" s="11">
        <v>1.1097122430799999</v>
      </c>
      <c r="AA30" s="11">
        <v>1.0780209708199999</v>
      </c>
      <c r="AB30" s="11">
        <v>2.0355398938100001E-2</v>
      </c>
      <c r="AC30" s="12" t="s">
        <v>34</v>
      </c>
      <c r="AD30">
        <f t="shared" si="8"/>
        <v>1.0780209708199999</v>
      </c>
      <c r="AE30">
        <f t="shared" si="9"/>
        <v>2.0355398938100001E-2</v>
      </c>
      <c r="AF30">
        <f t="shared" si="10"/>
        <v>4.8307772369529873E-4</v>
      </c>
      <c r="AG30">
        <f t="shared" si="11"/>
        <v>10</v>
      </c>
      <c r="AH30" s="12" t="s">
        <v>34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50</v>
      </c>
      <c r="F31" s="11">
        <v>25</v>
      </c>
      <c r="G31" s="11">
        <v>2.5000000000000001E-2</v>
      </c>
      <c r="H31" s="11">
        <v>1.02772974968</v>
      </c>
      <c r="I31" s="11">
        <v>1.0993688106499999</v>
      </c>
      <c r="J31" s="11">
        <v>1.0754420685799999</v>
      </c>
      <c r="K31" s="11">
        <v>1.4206815933299999E-2</v>
      </c>
      <c r="L31" s="12" t="s">
        <v>34</v>
      </c>
      <c r="M31">
        <f t="shared" si="1"/>
        <v>1.0754420685799999</v>
      </c>
      <c r="N31">
        <f t="shared" si="5"/>
        <v>1.4206815933299999E-2</v>
      </c>
      <c r="O31">
        <f t="shared" si="6"/>
        <v>6.0309199562943202E-4</v>
      </c>
      <c r="P31">
        <f t="shared" si="7"/>
        <v>12</v>
      </c>
      <c r="Q31" s="12" t="s">
        <v>34</v>
      </c>
      <c r="T31" s="1"/>
      <c r="U31" s="11">
        <v>21</v>
      </c>
      <c r="V31" s="11">
        <v>50</v>
      </c>
      <c r="W31" s="11">
        <v>25</v>
      </c>
      <c r="X31" s="11">
        <v>2.5000000000000001E-2</v>
      </c>
      <c r="Y31" s="11">
        <v>1.0289443731300001</v>
      </c>
      <c r="Z31" s="11">
        <v>1.1018390655500001</v>
      </c>
      <c r="AA31" s="11">
        <v>1.0709103250500001</v>
      </c>
      <c r="AB31" s="11">
        <v>1.8493091863100001E-2</v>
      </c>
      <c r="AC31" s="12" t="s">
        <v>34</v>
      </c>
      <c r="AD31">
        <f t="shared" si="8"/>
        <v>1.0709103250500001</v>
      </c>
      <c r="AE31">
        <f t="shared" si="9"/>
        <v>1.8493091863100001E-2</v>
      </c>
      <c r="AF31">
        <f t="shared" si="10"/>
        <v>8.4620918869665943E-4</v>
      </c>
      <c r="AG31">
        <f t="shared" si="11"/>
        <v>12</v>
      </c>
      <c r="AH31" s="12" t="s">
        <v>34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50</v>
      </c>
      <c r="F32" s="11">
        <v>25</v>
      </c>
      <c r="G32" s="11">
        <v>2.5000000000000001E-2</v>
      </c>
      <c r="H32" s="11">
        <v>1.02931702137</v>
      </c>
      <c r="I32" s="11">
        <v>1.08627903461</v>
      </c>
      <c r="J32" s="11">
        <v>1.05532286882</v>
      </c>
      <c r="K32" s="11">
        <v>1.3670462813699999E-2</v>
      </c>
      <c r="L32" s="12" t="s">
        <v>34</v>
      </c>
      <c r="M32">
        <f t="shared" si="1"/>
        <v>1.05532286882</v>
      </c>
      <c r="N32">
        <f t="shared" si="5"/>
        <v>1.3670462813699999E-2</v>
      </c>
      <c r="O32">
        <f t="shared" si="6"/>
        <v>1.9960460504749328E-3</v>
      </c>
      <c r="P32">
        <f t="shared" si="7"/>
        <v>14</v>
      </c>
      <c r="Q32" s="12" t="s">
        <v>34</v>
      </c>
      <c r="T32" s="1"/>
      <c r="U32" s="11">
        <v>22</v>
      </c>
      <c r="V32" s="11">
        <v>50</v>
      </c>
      <c r="W32" s="11">
        <v>25</v>
      </c>
      <c r="X32" s="11">
        <v>2.5000000000000001E-2</v>
      </c>
      <c r="Y32" s="11">
        <v>1.04525721073</v>
      </c>
      <c r="Z32" s="11">
        <v>1.09258425236</v>
      </c>
      <c r="AA32" s="11">
        <v>1.06278518438</v>
      </c>
      <c r="AB32" s="11">
        <v>1.0566307465100001E-2</v>
      </c>
      <c r="AC32" s="12" t="s">
        <v>34</v>
      </c>
      <c r="AD32">
        <f t="shared" si="8"/>
        <v>1.06278518438</v>
      </c>
      <c r="AE32">
        <f t="shared" si="9"/>
        <v>1.0566307465100001E-2</v>
      </c>
      <c r="AF32">
        <f t="shared" si="10"/>
        <v>1.3849425016306007E-3</v>
      </c>
      <c r="AG32">
        <f t="shared" si="11"/>
        <v>14</v>
      </c>
      <c r="AH32" s="12" t="s">
        <v>34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50</v>
      </c>
      <c r="F33" s="11">
        <v>25</v>
      </c>
      <c r="G33" s="11">
        <v>2.5000000000000001E-2</v>
      </c>
      <c r="H33" s="11">
        <v>1.01410639286</v>
      </c>
      <c r="I33" s="11">
        <v>1.0906707048399999</v>
      </c>
      <c r="J33" s="11">
        <v>1.05453878164</v>
      </c>
      <c r="K33" s="11">
        <v>1.8557547224699999E-2</v>
      </c>
      <c r="L33" s="12" t="s">
        <v>34</v>
      </c>
      <c r="M33">
        <f t="shared" si="1"/>
        <v>1.05453878164</v>
      </c>
      <c r="N33">
        <f t="shared" si="5"/>
        <v>1.8557547224699999E-2</v>
      </c>
      <c r="O33">
        <f t="shared" si="6"/>
        <v>2.066722374775606E-3</v>
      </c>
      <c r="P33">
        <f t="shared" si="7"/>
        <v>16</v>
      </c>
      <c r="Q33" s="12" t="s">
        <v>34</v>
      </c>
      <c r="T33" s="1"/>
      <c r="U33" s="11">
        <v>23</v>
      </c>
      <c r="V33" s="11">
        <v>50</v>
      </c>
      <c r="W33" s="11">
        <v>25</v>
      </c>
      <c r="X33" s="11">
        <v>2.5000000000000001E-2</v>
      </c>
      <c r="Y33" s="11">
        <v>1.0310181379300001</v>
      </c>
      <c r="Z33" s="11">
        <v>1.1059894561800001</v>
      </c>
      <c r="AA33" s="11">
        <v>1.0632560277000001</v>
      </c>
      <c r="AB33" s="11">
        <v>1.6895899108E-2</v>
      </c>
      <c r="AC33" s="12" t="s">
        <v>34</v>
      </c>
      <c r="AD33">
        <f t="shared" si="8"/>
        <v>1.0632560277000001</v>
      </c>
      <c r="AE33">
        <f t="shared" si="9"/>
        <v>1.6895899108E-2</v>
      </c>
      <c r="AF33">
        <f t="shared" si="10"/>
        <v>1.3501195003831701E-3</v>
      </c>
      <c r="AG33">
        <f t="shared" si="11"/>
        <v>16</v>
      </c>
      <c r="AH33" s="12" t="s">
        <v>34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50</v>
      </c>
      <c r="F34" s="11">
        <v>25</v>
      </c>
      <c r="G34" s="11">
        <v>2.5000000000000001E-2</v>
      </c>
      <c r="H34" s="11">
        <v>1.0066993236499999</v>
      </c>
      <c r="I34" s="11">
        <v>1.0876815319099999</v>
      </c>
      <c r="J34" s="11">
        <v>1.0485799956299999</v>
      </c>
      <c r="K34" s="11">
        <v>1.8149125196E-2</v>
      </c>
      <c r="L34" s="12" t="s">
        <v>34</v>
      </c>
      <c r="M34">
        <f t="shared" si="1"/>
        <v>1.0485799956299999</v>
      </c>
      <c r="N34">
        <f t="shared" si="5"/>
        <v>1.8149125196E-2</v>
      </c>
      <c r="O34">
        <f t="shared" si="6"/>
        <v>2.6440168494108358E-3</v>
      </c>
      <c r="P34">
        <f t="shared" si="7"/>
        <v>18</v>
      </c>
      <c r="Q34" s="12" t="s">
        <v>34</v>
      </c>
      <c r="T34" s="1"/>
      <c r="U34" s="11">
        <v>24</v>
      </c>
      <c r="V34" s="11">
        <v>50</v>
      </c>
      <c r="W34" s="11">
        <v>25</v>
      </c>
      <c r="X34" s="11">
        <v>2.5000000000000001E-2</v>
      </c>
      <c r="Y34" s="11">
        <v>1.00877153873</v>
      </c>
      <c r="Z34" s="11">
        <v>1.11605060101</v>
      </c>
      <c r="AA34" s="11">
        <v>1.0609584355399999</v>
      </c>
      <c r="AB34" s="11">
        <v>2.6530466046600001E-2</v>
      </c>
      <c r="AC34" s="12" t="s">
        <v>34</v>
      </c>
      <c r="AD34">
        <f t="shared" si="8"/>
        <v>1.0609584355399999</v>
      </c>
      <c r="AE34">
        <f t="shared" si="9"/>
        <v>2.6530466046600001E-2</v>
      </c>
      <c r="AF34">
        <f t="shared" si="10"/>
        <v>1.5242437554843489E-3</v>
      </c>
      <c r="AG34">
        <f t="shared" si="11"/>
        <v>18</v>
      </c>
      <c r="AH34" s="12" t="s">
        <v>34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50</v>
      </c>
      <c r="F35" s="11">
        <v>25</v>
      </c>
      <c r="G35" s="11">
        <v>2.5000000000000001E-2</v>
      </c>
      <c r="H35" s="11">
        <v>0.98879343271300002</v>
      </c>
      <c r="I35" s="11">
        <v>1.0876795053499999</v>
      </c>
      <c r="J35" s="11">
        <v>1.0456671547900001</v>
      </c>
      <c r="K35" s="11">
        <v>2.02978294469E-2</v>
      </c>
      <c r="L35" s="12" t="s">
        <v>34</v>
      </c>
      <c r="M35">
        <f t="shared" si="1"/>
        <v>1.0456671547900001</v>
      </c>
      <c r="N35">
        <f t="shared" si="5"/>
        <v>2.02978294469E-2</v>
      </c>
      <c r="O35">
        <f t="shared" si="6"/>
        <v>2.9520580686138238E-3</v>
      </c>
      <c r="P35">
        <f t="shared" si="7"/>
        <v>20</v>
      </c>
      <c r="Q35" s="12" t="s">
        <v>34</v>
      </c>
      <c r="T35" s="1"/>
      <c r="U35" s="11">
        <v>25</v>
      </c>
      <c r="V35" s="11">
        <v>50</v>
      </c>
      <c r="W35" s="11">
        <v>25</v>
      </c>
      <c r="X35" s="11">
        <v>2.5000000000000001E-2</v>
      </c>
      <c r="Y35" s="11">
        <v>1.0034073591199999</v>
      </c>
      <c r="Z35" s="11">
        <v>1.09768736362</v>
      </c>
      <c r="AA35" s="11">
        <v>1.0397518396400001</v>
      </c>
      <c r="AB35" s="11">
        <v>1.9014060763900002E-2</v>
      </c>
      <c r="AC35" s="12" t="s">
        <v>34</v>
      </c>
      <c r="AD35">
        <f t="shared" si="8"/>
        <v>1.0397518396400001</v>
      </c>
      <c r="AE35">
        <f t="shared" si="9"/>
        <v>1.9014060763900002E-2</v>
      </c>
      <c r="AF35">
        <f t="shared" si="10"/>
        <v>3.6298408267642782E-3</v>
      </c>
      <c r="AG35">
        <f t="shared" si="11"/>
        <v>20</v>
      </c>
      <c r="AH35" s="12" t="s">
        <v>34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49</v>
      </c>
      <c r="F36" s="11">
        <v>24.5</v>
      </c>
      <c r="G36" s="11">
        <v>2.4500000000000001E-2</v>
      </c>
      <c r="H36" s="11">
        <v>0.96596843004199995</v>
      </c>
      <c r="I36" s="11">
        <v>1.0964735746400001</v>
      </c>
      <c r="J36" s="11">
        <v>1.0340860911800001</v>
      </c>
      <c r="K36" s="11">
        <v>3.2669661940600003E-2</v>
      </c>
      <c r="L36" s="12" t="s">
        <v>34</v>
      </c>
      <c r="M36">
        <f t="shared" si="1"/>
        <v>1.0340860911800001</v>
      </c>
      <c r="N36">
        <f t="shared" si="5"/>
        <v>3.2669661940600003E-2</v>
      </c>
      <c r="O36">
        <f t="shared" si="6"/>
        <v>4.3446433759312779E-3</v>
      </c>
      <c r="P36">
        <f t="shared" si="7"/>
        <v>22</v>
      </c>
      <c r="Q36" s="12" t="s">
        <v>34</v>
      </c>
      <c r="U36" s="11">
        <v>26</v>
      </c>
      <c r="V36" s="11">
        <v>49</v>
      </c>
      <c r="W36" s="11">
        <v>24.5</v>
      </c>
      <c r="X36" s="11">
        <v>2.4500000000000001E-2</v>
      </c>
      <c r="Y36" s="11">
        <v>0.94270938634900003</v>
      </c>
      <c r="Z36" s="11">
        <v>1.0987448692299999</v>
      </c>
      <c r="AA36" s="11">
        <v>1.03103941071</v>
      </c>
      <c r="AB36" s="11">
        <v>3.5884384663099997E-2</v>
      </c>
      <c r="AC36" s="12" t="s">
        <v>34</v>
      </c>
      <c r="AD36">
        <f t="shared" si="8"/>
        <v>1.03103941071</v>
      </c>
      <c r="AE36">
        <f t="shared" si="9"/>
        <v>3.5884384663099997E-2</v>
      </c>
      <c r="AF36">
        <f t="shared" si="10"/>
        <v>4.7555628752240682E-3</v>
      </c>
      <c r="AG36">
        <f t="shared" si="11"/>
        <v>22</v>
      </c>
      <c r="AH36" s="12" t="s">
        <v>34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52</v>
      </c>
      <c r="F37" s="11">
        <v>26</v>
      </c>
      <c r="G37" s="11">
        <v>2.5999999999999999E-2</v>
      </c>
      <c r="H37" s="11">
        <v>0.89351338148100001</v>
      </c>
      <c r="I37" s="11">
        <v>1.28861618042</v>
      </c>
      <c r="J37" s="11">
        <v>1.0181983399800001</v>
      </c>
      <c r="K37" s="11">
        <v>7.0273880774E-2</v>
      </c>
      <c r="L37" s="12" t="s">
        <v>34</v>
      </c>
      <c r="M37">
        <f t="shared" si="1"/>
        <v>1.0181983399800001</v>
      </c>
      <c r="N37">
        <f t="shared" si="5"/>
        <v>7.0273880774E-2</v>
      </c>
      <c r="O37">
        <f t="shared" si="6"/>
        <v>6.6915115820276663E-3</v>
      </c>
      <c r="P37">
        <f t="shared" si="7"/>
        <v>24</v>
      </c>
      <c r="Q37" s="12" t="s">
        <v>34</v>
      </c>
      <c r="U37" s="11">
        <v>27</v>
      </c>
      <c r="V37" s="11">
        <v>52</v>
      </c>
      <c r="W37" s="11">
        <v>26</v>
      </c>
      <c r="X37" s="11">
        <v>2.5999999999999999E-2</v>
      </c>
      <c r="Y37" s="11">
        <v>0.91392236948000005</v>
      </c>
      <c r="Z37" s="11">
        <v>1.1873909235</v>
      </c>
      <c r="AA37" s="11">
        <v>1.0182643635899999</v>
      </c>
      <c r="AB37" s="11">
        <v>5.91197178871E-2</v>
      </c>
      <c r="AC37" s="12" t="s">
        <v>34</v>
      </c>
      <c r="AD37">
        <f t="shared" si="8"/>
        <v>1.0182643635899999</v>
      </c>
      <c r="AE37">
        <f t="shared" si="9"/>
        <v>5.91197178871E-2</v>
      </c>
      <c r="AF37">
        <f t="shared" si="10"/>
        <v>6.6807142593477411E-3</v>
      </c>
      <c r="AG37">
        <f t="shared" si="11"/>
        <v>24</v>
      </c>
      <c r="AH37" s="12" t="s">
        <v>34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51</v>
      </c>
      <c r="F38" s="11">
        <v>25.5</v>
      </c>
      <c r="G38" s="11">
        <v>2.5499999999999998E-2</v>
      </c>
      <c r="H38" s="11">
        <v>0</v>
      </c>
      <c r="I38" s="11">
        <v>1.13520920277</v>
      </c>
      <c r="J38" s="11">
        <v>0.71358576942899998</v>
      </c>
      <c r="K38" s="11">
        <v>0.37838850471000002</v>
      </c>
      <c r="L38" s="12" t="s">
        <v>34</v>
      </c>
      <c r="M38">
        <f t="shared" si="1"/>
        <v>0.71358576942899998</v>
      </c>
      <c r="N38">
        <f t="shared" si="5"/>
        <v>0.37838850471000002</v>
      </c>
      <c r="O38">
        <f t="shared" si="6"/>
        <v>0.14931595758777802</v>
      </c>
      <c r="P38">
        <f t="shared" si="7"/>
        <v>26</v>
      </c>
      <c r="Q38" s="12" t="s">
        <v>34</v>
      </c>
      <c r="U38" s="11">
        <v>28</v>
      </c>
      <c r="V38" s="11">
        <v>51</v>
      </c>
      <c r="W38" s="11">
        <v>25.5</v>
      </c>
      <c r="X38" s="11">
        <v>2.5499999999999998E-2</v>
      </c>
      <c r="Y38" s="11">
        <v>0</v>
      </c>
      <c r="Z38" s="11">
        <v>1.1329544782600001</v>
      </c>
      <c r="AA38" s="11">
        <v>0.68409863990899999</v>
      </c>
      <c r="AB38" s="11">
        <v>0.36332552993799999</v>
      </c>
      <c r="AC38" s="12" t="s">
        <v>34</v>
      </c>
      <c r="AD38">
        <f t="shared" si="8"/>
        <v>0.68409863990899999</v>
      </c>
      <c r="AE38">
        <f t="shared" si="9"/>
        <v>0.36332552993799999</v>
      </c>
      <c r="AF38">
        <f t="shared" si="10"/>
        <v>0.17297394132554372</v>
      </c>
      <c r="AG38">
        <f t="shared" si="11"/>
        <v>26</v>
      </c>
      <c r="AH38" s="12" t="s">
        <v>34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52</v>
      </c>
      <c r="F39" s="11">
        <v>26</v>
      </c>
      <c r="G39" s="11">
        <v>2.5999999999999999E-2</v>
      </c>
      <c r="H39" s="11">
        <v>0</v>
      </c>
      <c r="I39" s="11">
        <v>0.46166336536399999</v>
      </c>
      <c r="J39" s="11">
        <v>6.2824693006999999E-2</v>
      </c>
      <c r="K39" s="11">
        <v>0.114466281795</v>
      </c>
      <c r="L39" s="12" t="s">
        <v>60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12" t="s">
        <v>60</v>
      </c>
      <c r="U39" s="11">
        <v>29</v>
      </c>
      <c r="V39" s="11">
        <v>52</v>
      </c>
      <c r="W39" s="11">
        <v>26</v>
      </c>
      <c r="X39" s="11">
        <v>2.5999999999999999E-2</v>
      </c>
      <c r="Y39" s="11">
        <v>0</v>
      </c>
      <c r="Z39" s="11">
        <v>0.46486070752100001</v>
      </c>
      <c r="AA39" s="11">
        <v>5.0374178645699999E-2</v>
      </c>
      <c r="AB39" s="11">
        <v>0.11517619888400001</v>
      </c>
      <c r="AC39" s="12" t="s">
        <v>60</v>
      </c>
      <c r="AD39" t="e">
        <f t="shared" si="8"/>
        <v>#N/A</v>
      </c>
      <c r="AE39" t="e">
        <f t="shared" si="9"/>
        <v>#N/A</v>
      </c>
      <c r="AF39" t="str">
        <f t="shared" si="10"/>
        <v/>
      </c>
      <c r="AG39" t="str">
        <f t="shared" si="11"/>
        <v/>
      </c>
      <c r="AH39" s="12" t="s">
        <v>60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22</v>
      </c>
    </row>
    <row r="58" spans="3:63" x14ac:dyDescent="0.25">
      <c r="C58" s="3" t="s">
        <v>14</v>
      </c>
      <c r="D58" s="3"/>
      <c r="E58" s="3"/>
      <c r="O58" t="s">
        <v>23</v>
      </c>
      <c r="T58" s="3" t="s">
        <v>16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13</v>
      </c>
      <c r="K59" t="s">
        <v>6</v>
      </c>
      <c r="O59" t="s">
        <v>18</v>
      </c>
      <c r="P59" t="s">
        <v>24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13</v>
      </c>
      <c r="AB59" t="s">
        <v>6</v>
      </c>
      <c r="AF59" t="s">
        <v>19</v>
      </c>
      <c r="AG59" t="s">
        <v>24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3600</v>
      </c>
      <c r="F60" s="11">
        <v>1800</v>
      </c>
      <c r="G60" s="11">
        <v>1.8</v>
      </c>
      <c r="H60" s="11">
        <v>0</v>
      </c>
      <c r="I60" s="11">
        <v>7.3695259094200001</v>
      </c>
      <c r="J60" s="11">
        <v>2.07214841513</v>
      </c>
      <c r="K60" s="13">
        <v>1.1020727031699999</v>
      </c>
      <c r="O60">
        <f t="shared" ref="O60:O88" si="12">J60/P$60</f>
        <v>1.2318060347147264</v>
      </c>
      <c r="P60">
        <f>K$60/(SQRT(2-(PI()/2)))</f>
        <v>1.682203493677386</v>
      </c>
      <c r="T60" s="1"/>
      <c r="U60" s="11">
        <v>1</v>
      </c>
      <c r="V60" s="11">
        <v>3600</v>
      </c>
      <c r="W60" s="11">
        <v>1800</v>
      </c>
      <c r="X60" s="11">
        <v>1.8</v>
      </c>
      <c r="Y60" s="11">
        <v>0</v>
      </c>
      <c r="Z60" s="11">
        <v>6.5454344749500004</v>
      </c>
      <c r="AA60" s="11">
        <v>2.0841494727400001</v>
      </c>
      <c r="AB60" s="11">
        <v>1.10944647891</v>
      </c>
      <c r="AF60">
        <f>AA60/AG$60</f>
        <v>1.230705727427406</v>
      </c>
      <c r="AG60">
        <f>AB$60/(SQRT(2-(PI()/2)))</f>
        <v>1.6934588230905385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49</v>
      </c>
      <c r="F61" s="11">
        <v>24.5</v>
      </c>
      <c r="G61" s="11">
        <v>2.4500000000000001E-2</v>
      </c>
      <c r="H61" s="11">
        <v>0.36392721533799999</v>
      </c>
      <c r="I61" s="11">
        <v>5.8228354454</v>
      </c>
      <c r="J61" s="11">
        <v>2.12600330735</v>
      </c>
      <c r="K61" s="13">
        <v>1.2858985522899999</v>
      </c>
      <c r="O61">
        <f t="shared" si="12"/>
        <v>1.2638205278616108</v>
      </c>
      <c r="T61" s="1"/>
      <c r="U61" s="11">
        <v>2</v>
      </c>
      <c r="V61" s="11">
        <v>49</v>
      </c>
      <c r="W61" s="11">
        <v>24.5</v>
      </c>
      <c r="X61" s="11">
        <v>2.4500000000000001E-2</v>
      </c>
      <c r="Y61" s="11">
        <v>0.48979443311699999</v>
      </c>
      <c r="Z61" s="11">
        <v>5.4767923355099999</v>
      </c>
      <c r="AA61" s="11">
        <v>2.1945334587800001</v>
      </c>
      <c r="AB61" s="11">
        <v>1.1120925638000001</v>
      </c>
      <c r="AF61">
        <f t="shared" ref="AF61:AF88" si="14">AA61/AG$60</f>
        <v>1.2958882902006483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50</v>
      </c>
      <c r="F62" s="11">
        <v>25</v>
      </c>
      <c r="G62" s="11">
        <v>2.5000000000000001E-2</v>
      </c>
      <c r="H62" s="11">
        <v>0.22745449841000001</v>
      </c>
      <c r="I62" s="11">
        <v>4.7310538291900004</v>
      </c>
      <c r="J62" s="11">
        <v>2.13989193976</v>
      </c>
      <c r="K62" s="13">
        <v>1.24734281614</v>
      </c>
      <c r="O62">
        <f t="shared" si="12"/>
        <v>1.272076742084326</v>
      </c>
      <c r="T62" s="1"/>
      <c r="U62" s="11">
        <v>3</v>
      </c>
      <c r="V62" s="11">
        <v>50</v>
      </c>
      <c r="W62" s="11">
        <v>25</v>
      </c>
      <c r="X62" s="11">
        <v>2.5000000000000001E-2</v>
      </c>
      <c r="Y62" s="11">
        <v>0.13358029723199999</v>
      </c>
      <c r="Z62" s="11">
        <v>4.0964622497600001</v>
      </c>
      <c r="AA62" s="11">
        <v>2.2904568427799998</v>
      </c>
      <c r="AB62" s="11">
        <v>0.97885168620700003</v>
      </c>
      <c r="AF62">
        <f t="shared" si="14"/>
        <v>1.352531760175868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51</v>
      </c>
      <c r="F63" s="11">
        <v>25.5</v>
      </c>
      <c r="G63" s="11">
        <v>2.5499999999999998E-2</v>
      </c>
      <c r="H63" s="11">
        <v>0.22745449841000001</v>
      </c>
      <c r="I63" s="11">
        <v>10.917816162099999</v>
      </c>
      <c r="J63" s="11">
        <v>2.93996093758</v>
      </c>
      <c r="K63" s="13">
        <v>2.0291177497300001</v>
      </c>
      <c r="O63">
        <f t="shared" si="12"/>
        <v>1.7476844796898439</v>
      </c>
      <c r="T63" s="1"/>
      <c r="U63" s="11">
        <v>4</v>
      </c>
      <c r="V63" s="11">
        <v>51</v>
      </c>
      <c r="W63" s="11">
        <v>25.5</v>
      </c>
      <c r="X63" s="11">
        <v>2.5499999999999998E-2</v>
      </c>
      <c r="Y63" s="11">
        <v>0.222633823752</v>
      </c>
      <c r="Z63" s="11">
        <v>8.4600858688400002</v>
      </c>
      <c r="AA63" s="11">
        <v>2.3546801510400002</v>
      </c>
      <c r="AB63" s="11">
        <v>1.67481374203</v>
      </c>
      <c r="AF63">
        <f t="shared" si="14"/>
        <v>1.3904561002214049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47</v>
      </c>
      <c r="F64" s="11">
        <v>23.5</v>
      </c>
      <c r="G64" s="11">
        <v>2.35E-2</v>
      </c>
      <c r="H64" s="11">
        <v>0.54589080810500001</v>
      </c>
      <c r="I64" s="11">
        <v>11.964106559799999</v>
      </c>
      <c r="J64" s="11">
        <v>3.7670336796899999</v>
      </c>
      <c r="K64" s="13">
        <v>2.12944142561</v>
      </c>
      <c r="O64">
        <f t="shared" si="12"/>
        <v>2.2393448199629313</v>
      </c>
      <c r="T64" s="1"/>
      <c r="U64" s="11">
        <v>5</v>
      </c>
      <c r="V64" s="11">
        <v>47</v>
      </c>
      <c r="W64" s="11">
        <v>23.5</v>
      </c>
      <c r="X64" s="11">
        <v>2.35E-2</v>
      </c>
      <c r="Y64" s="11">
        <v>0.89053529500999995</v>
      </c>
      <c r="Z64" s="11">
        <v>15.450787544300001</v>
      </c>
      <c r="AA64" s="11">
        <v>3.4418242434200002</v>
      </c>
      <c r="AB64" s="11">
        <v>2.3448929884399998</v>
      </c>
      <c r="AF64">
        <f t="shared" si="14"/>
        <v>2.0324227530603425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48</v>
      </c>
      <c r="F65" s="11">
        <v>24</v>
      </c>
      <c r="G65" s="11">
        <v>2.4E-2</v>
      </c>
      <c r="H65" s="11">
        <v>1.63767242432</v>
      </c>
      <c r="I65" s="11">
        <v>70.783843994099996</v>
      </c>
      <c r="J65" s="11">
        <v>11.865543241299999</v>
      </c>
      <c r="K65" s="13">
        <v>13.3774696671</v>
      </c>
      <c r="O65">
        <f t="shared" si="12"/>
        <v>7.0535718692161868</v>
      </c>
      <c r="T65" s="1"/>
      <c r="U65" s="11">
        <v>6</v>
      </c>
      <c r="V65" s="11">
        <v>48</v>
      </c>
      <c r="W65" s="11">
        <v>24</v>
      </c>
      <c r="X65" s="11">
        <v>2.4E-2</v>
      </c>
      <c r="Y65" s="11">
        <v>0.80148178338999998</v>
      </c>
      <c r="Z65" s="11">
        <v>63.940433502200001</v>
      </c>
      <c r="AA65" s="11">
        <v>9.5268725914299992</v>
      </c>
      <c r="AB65" s="11">
        <v>12.7136527525</v>
      </c>
      <c r="AF65">
        <f t="shared" si="14"/>
        <v>5.6256889518244035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50</v>
      </c>
      <c r="F66" s="11">
        <v>25</v>
      </c>
      <c r="G66" s="11">
        <v>2.5000000000000001E-2</v>
      </c>
      <c r="H66" s="11">
        <v>6.5506896972700002</v>
      </c>
      <c r="I66" s="11">
        <v>306.74514770500002</v>
      </c>
      <c r="J66" s="11">
        <v>185.52008014699999</v>
      </c>
      <c r="K66" s="13">
        <v>106.91878857499999</v>
      </c>
      <c r="O66">
        <f t="shared" si="12"/>
        <v>110.28397030697116</v>
      </c>
      <c r="T66" s="1"/>
      <c r="U66" s="11">
        <v>7</v>
      </c>
      <c r="V66" s="11">
        <v>50</v>
      </c>
      <c r="W66" s="11">
        <v>25</v>
      </c>
      <c r="X66" s="11">
        <v>2.5000000000000001E-2</v>
      </c>
      <c r="Y66" s="11">
        <v>11.666012764</v>
      </c>
      <c r="Z66" s="11">
        <v>299.93228149399999</v>
      </c>
      <c r="AA66" s="11">
        <v>184.54563331599999</v>
      </c>
      <c r="AB66" s="11">
        <v>105.20604595</v>
      </c>
      <c r="AF66">
        <f t="shared" si="14"/>
        <v>108.9755657472715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48</v>
      </c>
      <c r="F67" s="11">
        <v>24</v>
      </c>
      <c r="G67" s="11">
        <v>2.4E-2</v>
      </c>
      <c r="H67" s="11">
        <v>0.22745449841000001</v>
      </c>
      <c r="I67" s="11">
        <v>344.63906860399999</v>
      </c>
      <c r="J67" s="11">
        <v>244.742939181</v>
      </c>
      <c r="K67" s="13">
        <v>103.746809755</v>
      </c>
      <c r="O67">
        <f t="shared" si="12"/>
        <v>145.48949642589255</v>
      </c>
      <c r="T67" s="1"/>
      <c r="U67" s="11">
        <v>8</v>
      </c>
      <c r="V67" s="11">
        <v>48</v>
      </c>
      <c r="W67" s="11">
        <v>24</v>
      </c>
      <c r="X67" s="11">
        <v>2.4E-2</v>
      </c>
      <c r="Y67" s="11">
        <v>5.6994261741600001</v>
      </c>
      <c r="Z67" s="11">
        <v>341.65386962899998</v>
      </c>
      <c r="AA67" s="11">
        <v>242.54378353600001</v>
      </c>
      <c r="AB67" s="11">
        <v>103.665374034</v>
      </c>
      <c r="AF67">
        <f t="shared" si="14"/>
        <v>143.22390378135148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51</v>
      </c>
      <c r="F68" s="11">
        <v>25.5</v>
      </c>
      <c r="G68" s="11">
        <v>2.5499999999999998E-2</v>
      </c>
      <c r="H68" s="11">
        <v>391.17623901399998</v>
      </c>
      <c r="I68" s="11">
        <v>611.12475585899995</v>
      </c>
      <c r="J68" s="11">
        <v>467.95596911899997</v>
      </c>
      <c r="K68" s="13">
        <v>45.013508032700003</v>
      </c>
      <c r="O68" s="6">
        <f t="shared" si="12"/>
        <v>278.18035741682087</v>
      </c>
      <c r="T68" s="1"/>
      <c r="U68" s="11">
        <v>9</v>
      </c>
      <c r="V68" s="11">
        <v>51</v>
      </c>
      <c r="W68" s="11">
        <v>25.5</v>
      </c>
      <c r="X68" s="11">
        <v>2.5499999999999998E-2</v>
      </c>
      <c r="Y68" s="11">
        <v>387.20474243199999</v>
      </c>
      <c r="Z68" s="11">
        <v>599.86456298799999</v>
      </c>
      <c r="AA68" s="11">
        <v>462.329264921</v>
      </c>
      <c r="AB68" s="11">
        <v>42.398727714099998</v>
      </c>
      <c r="AF68" s="6">
        <f t="shared" si="14"/>
        <v>273.00886128264733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48</v>
      </c>
      <c r="F69" s="11">
        <v>24</v>
      </c>
      <c r="G69" s="11">
        <v>2.4E-2</v>
      </c>
      <c r="H69" s="11">
        <v>520.09747314499998</v>
      </c>
      <c r="I69" s="11">
        <v>598.25085449200003</v>
      </c>
      <c r="J69" s="11">
        <v>555.06574503599995</v>
      </c>
      <c r="K69" s="13">
        <v>19.874835705199999</v>
      </c>
      <c r="O69" s="6">
        <f t="shared" si="12"/>
        <v>329.96349557127411</v>
      </c>
      <c r="T69" s="1"/>
      <c r="U69" s="11">
        <v>10</v>
      </c>
      <c r="V69" s="11">
        <v>48</v>
      </c>
      <c r="W69" s="11">
        <v>24</v>
      </c>
      <c r="X69" s="11">
        <v>2.4E-2</v>
      </c>
      <c r="Y69" s="11">
        <v>507.649658203</v>
      </c>
      <c r="Z69" s="11">
        <v>585.74957275400004</v>
      </c>
      <c r="AA69" s="11">
        <v>547.37958399499996</v>
      </c>
      <c r="AB69" s="11">
        <v>17.7692425314</v>
      </c>
      <c r="AF69" s="6">
        <f t="shared" si="14"/>
        <v>323.23170574412899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51</v>
      </c>
      <c r="F70" s="11">
        <v>25.5</v>
      </c>
      <c r="G70" s="11">
        <v>2.5499999999999998E-2</v>
      </c>
      <c r="H70" s="11">
        <v>599.52459716800001</v>
      </c>
      <c r="I70" s="11">
        <v>690.91577148399995</v>
      </c>
      <c r="J70" s="11">
        <v>643.98077512299994</v>
      </c>
      <c r="K70" s="13">
        <v>21.778786943699998</v>
      </c>
      <c r="O70" s="6">
        <f t="shared" si="12"/>
        <v>382.81978223408862</v>
      </c>
      <c r="T70" s="1"/>
      <c r="U70" s="11">
        <v>11</v>
      </c>
      <c r="V70" s="11">
        <v>51</v>
      </c>
      <c r="W70" s="11">
        <v>25.5</v>
      </c>
      <c r="X70" s="11">
        <v>2.5499999999999998E-2</v>
      </c>
      <c r="Y70" s="11">
        <v>600.79962158199999</v>
      </c>
      <c r="Z70" s="11">
        <v>689.00714111299999</v>
      </c>
      <c r="AA70" s="11">
        <v>637.21991565200005</v>
      </c>
      <c r="AB70" s="11">
        <v>19.814199713200001</v>
      </c>
      <c r="AF70" s="6">
        <f t="shared" si="14"/>
        <v>376.28308817635298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51</v>
      </c>
      <c r="F71" s="11">
        <v>25.5</v>
      </c>
      <c r="G71" s="11">
        <v>2.5499999999999998E-2</v>
      </c>
      <c r="H71" s="11">
        <v>688.59576416000004</v>
      </c>
      <c r="I71" s="11">
        <v>778.07635498000002</v>
      </c>
      <c r="J71" s="11">
        <v>729.26372932000004</v>
      </c>
      <c r="K71" s="13">
        <v>21.401675104700001</v>
      </c>
      <c r="O71" s="6">
        <f t="shared" si="12"/>
        <v>433.51695086888145</v>
      </c>
      <c r="T71" s="1"/>
      <c r="U71" s="11">
        <v>12</v>
      </c>
      <c r="V71" s="11">
        <v>51</v>
      </c>
      <c r="W71" s="11">
        <v>25.5</v>
      </c>
      <c r="X71" s="11">
        <v>2.5499999999999998E-2</v>
      </c>
      <c r="Y71" s="11">
        <v>682.23907470699999</v>
      </c>
      <c r="Z71" s="11">
        <v>779.93084716800001</v>
      </c>
      <c r="AA71" s="11">
        <v>718.97717404800005</v>
      </c>
      <c r="AB71" s="11">
        <v>21.195431615299999</v>
      </c>
      <c r="AF71" s="6">
        <f t="shared" si="14"/>
        <v>424.56135587393663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47</v>
      </c>
      <c r="F72" s="11">
        <v>23.5</v>
      </c>
      <c r="G72" s="11">
        <v>2.35E-2</v>
      </c>
      <c r="H72" s="11">
        <v>740.40991210899995</v>
      </c>
      <c r="I72" s="11">
        <v>833.71173095699999</v>
      </c>
      <c r="J72" s="11">
        <v>796.55050204700001</v>
      </c>
      <c r="K72" s="13">
        <v>26.055280031100001</v>
      </c>
      <c r="O72" s="6">
        <f t="shared" si="12"/>
        <v>473.51613823230053</v>
      </c>
      <c r="T72" s="1"/>
      <c r="U72" s="11">
        <v>13</v>
      </c>
      <c r="V72" s="11">
        <v>47</v>
      </c>
      <c r="W72" s="11">
        <v>23.5</v>
      </c>
      <c r="X72" s="11">
        <v>2.35E-2</v>
      </c>
      <c r="Y72" s="11">
        <v>722.53582763700001</v>
      </c>
      <c r="Z72" s="11">
        <v>836.03454589800003</v>
      </c>
      <c r="AA72" s="11">
        <v>786.77657886300005</v>
      </c>
      <c r="AB72" s="11">
        <v>26.9479891748</v>
      </c>
      <c r="AF72" s="6">
        <f t="shared" si="14"/>
        <v>464.59740746878265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51</v>
      </c>
      <c r="F73" s="11">
        <v>25.5</v>
      </c>
      <c r="G73" s="11">
        <v>2.5499999999999998E-2</v>
      </c>
      <c r="H73" s="11">
        <v>789.99499511700003</v>
      </c>
      <c r="I73" s="11">
        <v>911.00079345699999</v>
      </c>
      <c r="J73" s="11">
        <v>854.11127067999996</v>
      </c>
      <c r="K73" s="13">
        <v>26.773102645000002</v>
      </c>
      <c r="O73" s="6">
        <f t="shared" si="12"/>
        <v>507.73362074814594</v>
      </c>
      <c r="T73" s="1"/>
      <c r="U73" s="11">
        <v>14</v>
      </c>
      <c r="V73" s="11">
        <v>51</v>
      </c>
      <c r="W73" s="11">
        <v>25.5</v>
      </c>
      <c r="X73" s="11">
        <v>2.5499999999999998E-2</v>
      </c>
      <c r="Y73" s="11">
        <v>763.85668945299994</v>
      </c>
      <c r="Z73" s="11">
        <v>898.81726074200003</v>
      </c>
      <c r="AA73" s="11">
        <v>839.79837335299999</v>
      </c>
      <c r="AB73" s="11">
        <v>30.440704738299999</v>
      </c>
      <c r="AF73" s="6">
        <f t="shared" si="14"/>
        <v>495.90717052120567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x14ac:dyDescent="0.25">
      <c r="C74" s="1">
        <f t="shared" ref="C74" si="27">C25</f>
        <v>0</v>
      </c>
      <c r="D74" s="11">
        <v>15</v>
      </c>
      <c r="E74" s="11">
        <v>50</v>
      </c>
      <c r="F74" s="11">
        <v>25</v>
      </c>
      <c r="G74" s="11">
        <v>2.5000000000000001E-2</v>
      </c>
      <c r="H74" s="11">
        <v>818.01739501999998</v>
      </c>
      <c r="I74" s="11">
        <v>951.53314208999996</v>
      </c>
      <c r="J74" s="11">
        <v>887.82315185499999</v>
      </c>
      <c r="K74" s="13">
        <v>30.503892391899999</v>
      </c>
      <c r="O74" s="6">
        <f t="shared" si="12"/>
        <v>527.77393174601696</v>
      </c>
      <c r="P74">
        <f>AVERAGE(O73:O75)</f>
        <v>523.53810407171068</v>
      </c>
      <c r="T74" s="1"/>
      <c r="U74" s="11">
        <v>15</v>
      </c>
      <c r="V74" s="11">
        <v>50</v>
      </c>
      <c r="W74" s="11">
        <v>25</v>
      </c>
      <c r="X74" s="11">
        <v>2.5000000000000001E-2</v>
      </c>
      <c r="Y74" s="11">
        <v>789.19238281200001</v>
      </c>
      <c r="Z74" s="11">
        <v>952.87280273399995</v>
      </c>
      <c r="AA74" s="11">
        <v>875.64110717799997</v>
      </c>
      <c r="AB74" s="11">
        <v>35.090979460900002</v>
      </c>
      <c r="AF74" s="6">
        <f t="shared" si="14"/>
        <v>517.07257078738257</v>
      </c>
      <c r="AG74">
        <f>AVERAGE(AF73:AF75)</f>
        <v>512.68604001416304</v>
      </c>
      <c r="AJ74" s="6"/>
      <c r="AK74" s="10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10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</row>
    <row r="75" spans="3:63" x14ac:dyDescent="0.25">
      <c r="C75" s="1">
        <f t="shared" ref="C75" si="28">C26</f>
        <v>2</v>
      </c>
      <c r="D75" s="11">
        <v>16</v>
      </c>
      <c r="E75" s="11">
        <v>50</v>
      </c>
      <c r="F75" s="11">
        <v>25</v>
      </c>
      <c r="G75" s="11">
        <v>2.5000000000000001E-2</v>
      </c>
      <c r="H75" s="11">
        <v>823.61273193399995</v>
      </c>
      <c r="I75" s="11">
        <v>981.46618652300003</v>
      </c>
      <c r="J75" s="11">
        <v>900.15846069300005</v>
      </c>
      <c r="K75" s="13">
        <v>29.408103902299999</v>
      </c>
      <c r="O75" s="6">
        <f t="shared" si="12"/>
        <v>535.10675972096931</v>
      </c>
      <c r="T75" s="1"/>
      <c r="U75" s="11">
        <v>16</v>
      </c>
      <c r="V75" s="11">
        <v>50</v>
      </c>
      <c r="W75" s="11">
        <v>25</v>
      </c>
      <c r="X75" s="11">
        <v>2.5000000000000001E-2</v>
      </c>
      <c r="Y75" s="11">
        <v>804.33148193399995</v>
      </c>
      <c r="Z75" s="11">
        <v>970.95062255899995</v>
      </c>
      <c r="AA75" s="11">
        <v>889.19861328100001</v>
      </c>
      <c r="AB75" s="11">
        <v>32.540960837699998</v>
      </c>
      <c r="AF75" s="6">
        <f t="shared" si="14"/>
        <v>525.07837873390099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51</v>
      </c>
      <c r="F76" s="11">
        <v>25.5</v>
      </c>
      <c r="G76" s="11">
        <v>2.5499999999999998E-2</v>
      </c>
      <c r="H76" s="11">
        <v>815.33337402300003</v>
      </c>
      <c r="I76" s="11">
        <v>996.84210205099998</v>
      </c>
      <c r="J76" s="11">
        <v>908.336422191</v>
      </c>
      <c r="K76" s="13">
        <v>40.310160891199999</v>
      </c>
      <c r="O76" s="6">
        <f t="shared" si="12"/>
        <v>539.9682176413321</v>
      </c>
      <c r="T76" s="1"/>
      <c r="U76" s="11">
        <v>17</v>
      </c>
      <c r="V76" s="11">
        <v>51</v>
      </c>
      <c r="W76" s="11">
        <v>25.5</v>
      </c>
      <c r="X76" s="11">
        <v>2.5499999999999998E-2</v>
      </c>
      <c r="Y76" s="11">
        <v>802.14965820299994</v>
      </c>
      <c r="Z76" s="11">
        <v>991.25488281200001</v>
      </c>
      <c r="AA76" s="11">
        <v>896.446020987</v>
      </c>
      <c r="AB76" s="11">
        <v>43.371608621500002</v>
      </c>
      <c r="AF76" s="6">
        <f t="shared" si="14"/>
        <v>529.35802675792172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51</v>
      </c>
      <c r="F77" s="11">
        <v>25.5</v>
      </c>
      <c r="G77" s="11">
        <v>2.5499999999999998E-2</v>
      </c>
      <c r="H77" s="11">
        <v>806.37170410199997</v>
      </c>
      <c r="I77" s="11">
        <v>964.770996094</v>
      </c>
      <c r="J77" s="11">
        <v>888.56929046000005</v>
      </c>
      <c r="K77" s="13">
        <v>36.041404897600003</v>
      </c>
      <c r="O77" s="6">
        <f t="shared" si="12"/>
        <v>528.21748010850968</v>
      </c>
      <c r="T77" s="1"/>
      <c r="U77" s="11">
        <v>18</v>
      </c>
      <c r="V77" s="11">
        <v>51</v>
      </c>
      <c r="W77" s="11">
        <v>25.5</v>
      </c>
      <c r="X77" s="11">
        <v>2.5499999999999998E-2</v>
      </c>
      <c r="Y77" s="11">
        <v>795.38159179700006</v>
      </c>
      <c r="Z77" s="11">
        <v>958.43859863299997</v>
      </c>
      <c r="AA77" s="11">
        <v>874.69599944499998</v>
      </c>
      <c r="AB77" s="11">
        <v>32.655678975299999</v>
      </c>
      <c r="AF77" s="6">
        <f t="shared" si="14"/>
        <v>516.51447765862542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49</v>
      </c>
      <c r="F78" s="11">
        <v>24.5</v>
      </c>
      <c r="G78" s="11">
        <v>2.4500000000000001E-2</v>
      </c>
      <c r="H78" s="11">
        <v>779.75952148399995</v>
      </c>
      <c r="I78" s="11">
        <v>932.88189697300004</v>
      </c>
      <c r="J78" s="11">
        <v>862.33849724000004</v>
      </c>
      <c r="K78" s="13">
        <v>37.237485946200003</v>
      </c>
      <c r="O78" s="6">
        <f t="shared" si="12"/>
        <v>512.62436469851957</v>
      </c>
      <c r="T78" s="1"/>
      <c r="U78" s="11">
        <v>19</v>
      </c>
      <c r="V78" s="11">
        <v>49</v>
      </c>
      <c r="W78" s="11">
        <v>24.5</v>
      </c>
      <c r="X78" s="11">
        <v>2.4500000000000001E-2</v>
      </c>
      <c r="Y78" s="11">
        <v>788.07922363299997</v>
      </c>
      <c r="Z78" s="11">
        <v>916.360839844</v>
      </c>
      <c r="AA78" s="11">
        <v>849.20992855099996</v>
      </c>
      <c r="AB78" s="11">
        <v>29.718925743</v>
      </c>
      <c r="AF78" s="6">
        <f t="shared" si="14"/>
        <v>501.46476369658859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50</v>
      </c>
      <c r="F79" s="11">
        <v>25</v>
      </c>
      <c r="G79" s="11">
        <v>2.5000000000000001E-2</v>
      </c>
      <c r="H79" s="11">
        <v>739.72753906200001</v>
      </c>
      <c r="I79" s="11">
        <v>857.59442138700001</v>
      </c>
      <c r="J79" s="11">
        <v>797.652902832</v>
      </c>
      <c r="K79" s="13">
        <v>23.873313485699999</v>
      </c>
      <c r="O79" s="6">
        <f t="shared" si="12"/>
        <v>474.17146964086282</v>
      </c>
      <c r="T79" s="1"/>
      <c r="U79" s="11">
        <v>20</v>
      </c>
      <c r="V79" s="11">
        <v>50</v>
      </c>
      <c r="W79" s="11">
        <v>25</v>
      </c>
      <c r="X79" s="11">
        <v>2.5000000000000001E-2</v>
      </c>
      <c r="Y79" s="11">
        <v>748.89569091800001</v>
      </c>
      <c r="Z79" s="11">
        <v>828.10876464800003</v>
      </c>
      <c r="AA79" s="11">
        <v>787.225201416</v>
      </c>
      <c r="AB79" s="11">
        <v>18.429916346799999</v>
      </c>
      <c r="AF79" s="6">
        <f t="shared" si="14"/>
        <v>464.86232241497618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50</v>
      </c>
      <c r="F80" s="11">
        <v>25</v>
      </c>
      <c r="G80" s="11">
        <v>2.5000000000000001E-2</v>
      </c>
      <c r="H80" s="11">
        <v>669.08013916000004</v>
      </c>
      <c r="I80" s="11">
        <v>779.623046875</v>
      </c>
      <c r="J80" s="11">
        <v>731.64197143599995</v>
      </c>
      <c r="K80" s="13">
        <v>19.809808038100002</v>
      </c>
      <c r="O80" s="6">
        <f t="shared" si="12"/>
        <v>434.93071687575195</v>
      </c>
      <c r="T80" s="1"/>
      <c r="U80" s="11">
        <v>21</v>
      </c>
      <c r="V80" s="11">
        <v>50</v>
      </c>
      <c r="W80" s="11">
        <v>25</v>
      </c>
      <c r="X80" s="11">
        <v>2.5000000000000001E-2</v>
      </c>
      <c r="Y80" s="11">
        <v>658.15014648399995</v>
      </c>
      <c r="Z80" s="11">
        <v>759.44848632799994</v>
      </c>
      <c r="AA80" s="11">
        <v>717.10177856400003</v>
      </c>
      <c r="AB80" s="11">
        <v>20.625045815699998</v>
      </c>
      <c r="AF80" s="6">
        <f t="shared" si="14"/>
        <v>423.45392092575321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50</v>
      </c>
      <c r="F81" s="11">
        <v>25</v>
      </c>
      <c r="G81" s="11">
        <v>2.5000000000000001E-2</v>
      </c>
      <c r="H81" s="11">
        <v>581.87408447300004</v>
      </c>
      <c r="I81" s="11">
        <v>681.45367431600005</v>
      </c>
      <c r="J81" s="11">
        <v>625.902016602</v>
      </c>
      <c r="K81" s="13">
        <v>21.253449138699999</v>
      </c>
      <c r="O81" s="6">
        <f t="shared" si="12"/>
        <v>372.07271234096953</v>
      </c>
      <c r="T81" s="1"/>
      <c r="U81" s="11">
        <v>22</v>
      </c>
      <c r="V81" s="11">
        <v>50</v>
      </c>
      <c r="W81" s="11">
        <v>25</v>
      </c>
      <c r="X81" s="11">
        <v>2.5000000000000001E-2</v>
      </c>
      <c r="Y81" s="11">
        <v>571.59008789100005</v>
      </c>
      <c r="Z81" s="11">
        <v>658.55084228500004</v>
      </c>
      <c r="AA81" s="11">
        <v>615.38305419899996</v>
      </c>
      <c r="AB81" s="11">
        <v>21.861112353300001</v>
      </c>
      <c r="AF81" s="6">
        <f t="shared" si="14"/>
        <v>363.38825946528453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50</v>
      </c>
      <c r="F82" s="11">
        <v>25</v>
      </c>
      <c r="G82" s="11">
        <v>2.5000000000000001E-2</v>
      </c>
      <c r="H82" s="11">
        <v>465.872314453</v>
      </c>
      <c r="I82" s="11">
        <v>553.98815918000003</v>
      </c>
      <c r="J82" s="11">
        <v>505.47395690899998</v>
      </c>
      <c r="K82" s="13">
        <v>18.854155398</v>
      </c>
      <c r="O82" s="6">
        <f t="shared" si="12"/>
        <v>300.48324046932464</v>
      </c>
      <c r="T82" s="1"/>
      <c r="U82" s="11">
        <v>23</v>
      </c>
      <c r="V82" s="11">
        <v>50</v>
      </c>
      <c r="W82" s="11">
        <v>25</v>
      </c>
      <c r="X82" s="11">
        <v>2.5000000000000001E-2</v>
      </c>
      <c r="Y82" s="11">
        <v>453.41604614300002</v>
      </c>
      <c r="Z82" s="11">
        <v>534.72192382799994</v>
      </c>
      <c r="AA82" s="11">
        <v>497.89650817900002</v>
      </c>
      <c r="AB82" s="11">
        <v>19.088169834999999</v>
      </c>
      <c r="AF82" s="6">
        <f t="shared" si="14"/>
        <v>294.01158232495192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50</v>
      </c>
      <c r="F83" s="11">
        <v>25</v>
      </c>
      <c r="G83" s="11">
        <v>2.5000000000000001E-2</v>
      </c>
      <c r="H83" s="11">
        <v>344.09317016599999</v>
      </c>
      <c r="I83" s="11">
        <v>396.134765625</v>
      </c>
      <c r="J83" s="11">
        <v>372.46220459</v>
      </c>
      <c r="K83" s="13">
        <v>15.248460363</v>
      </c>
      <c r="O83" s="6">
        <f t="shared" si="12"/>
        <v>221.41328679313219</v>
      </c>
      <c r="T83" s="1"/>
      <c r="U83" s="11">
        <v>24</v>
      </c>
      <c r="V83" s="11">
        <v>50</v>
      </c>
      <c r="W83" s="11">
        <v>25</v>
      </c>
      <c r="X83" s="11">
        <v>2.5000000000000001E-2</v>
      </c>
      <c r="Y83" s="11">
        <v>345.92843627899998</v>
      </c>
      <c r="Z83" s="11">
        <v>395.30862426800002</v>
      </c>
      <c r="AA83" s="11">
        <v>367.03769043</v>
      </c>
      <c r="AB83" s="11">
        <v>15.242392906799999</v>
      </c>
      <c r="AF83" s="6">
        <f t="shared" si="14"/>
        <v>216.73847951033221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50</v>
      </c>
      <c r="F84" s="11">
        <v>25</v>
      </c>
      <c r="G84" s="11">
        <v>2.5000000000000001E-2</v>
      </c>
      <c r="H84" s="11">
        <v>220.994796753</v>
      </c>
      <c r="I84" s="11">
        <v>266.03079223600002</v>
      </c>
      <c r="J84" s="11">
        <v>246.38781280500001</v>
      </c>
      <c r="K84" s="13">
        <v>12.4887589554</v>
      </c>
      <c r="O84" s="6">
        <f t="shared" si="12"/>
        <v>146.46730537123258</v>
      </c>
      <c r="T84" s="1"/>
      <c r="U84" s="11">
        <v>25</v>
      </c>
      <c r="V84" s="11">
        <v>50</v>
      </c>
      <c r="W84" s="11">
        <v>25</v>
      </c>
      <c r="X84" s="11">
        <v>2.5000000000000001E-2</v>
      </c>
      <c r="Y84" s="11">
        <v>219.873168945</v>
      </c>
      <c r="Z84" s="11">
        <v>264.31088256800001</v>
      </c>
      <c r="AA84" s="11">
        <v>241.814176941</v>
      </c>
      <c r="AB84" s="11">
        <v>12.1494373604</v>
      </c>
      <c r="AF84" s="6">
        <f t="shared" si="14"/>
        <v>142.79306567353822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49</v>
      </c>
      <c r="F85" s="11">
        <v>24.5</v>
      </c>
      <c r="G85" s="11">
        <v>2.4500000000000001E-2</v>
      </c>
      <c r="H85" s="11">
        <v>123.325828552</v>
      </c>
      <c r="I85" s="11">
        <v>145.252441406</v>
      </c>
      <c r="J85" s="11">
        <v>134.29285041700001</v>
      </c>
      <c r="K85" s="13">
        <v>5.96696229423</v>
      </c>
      <c r="O85" s="6">
        <f t="shared" si="12"/>
        <v>79.831513203809081</v>
      </c>
      <c r="T85" s="1"/>
      <c r="U85" s="11">
        <v>26</v>
      </c>
      <c r="V85" s="11">
        <v>49</v>
      </c>
      <c r="W85" s="11">
        <v>24.5</v>
      </c>
      <c r="X85" s="11">
        <v>2.4500000000000001E-2</v>
      </c>
      <c r="Y85" s="11">
        <v>119.955108643</v>
      </c>
      <c r="Z85" s="11">
        <v>141.72869872999999</v>
      </c>
      <c r="AA85" s="11">
        <v>131.22946447300001</v>
      </c>
      <c r="AB85" s="11">
        <v>5.8227646754500002</v>
      </c>
      <c r="AF85" s="6">
        <f t="shared" si="14"/>
        <v>77.49197245523105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52</v>
      </c>
      <c r="F86" s="11">
        <v>26</v>
      </c>
      <c r="G86" s="11">
        <v>2.5999999999999999E-2</v>
      </c>
      <c r="H86" s="11">
        <v>49.949008941700001</v>
      </c>
      <c r="I86" s="11">
        <v>62.686458587600001</v>
      </c>
      <c r="J86" s="11">
        <v>56.679036654000001</v>
      </c>
      <c r="K86" s="13">
        <v>2.7254431002200001</v>
      </c>
      <c r="O86" s="6">
        <f t="shared" si="12"/>
        <v>33.693329532978574</v>
      </c>
      <c r="T86" s="1"/>
      <c r="U86" s="11">
        <v>27</v>
      </c>
      <c r="V86" s="11">
        <v>52</v>
      </c>
      <c r="W86" s="11">
        <v>26</v>
      </c>
      <c r="X86" s="11">
        <v>2.5999999999999999E-2</v>
      </c>
      <c r="Y86" s="11">
        <v>51.294834137000002</v>
      </c>
      <c r="Z86" s="11">
        <v>60.511875152599998</v>
      </c>
      <c r="AA86" s="11">
        <v>55.667875803400001</v>
      </c>
      <c r="AB86" s="11">
        <v>1.9673818331999999</v>
      </c>
      <c r="AF86" s="6">
        <f t="shared" si="14"/>
        <v>32.87229370112874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51</v>
      </c>
      <c r="F87" s="11">
        <v>25.5</v>
      </c>
      <c r="G87" s="11">
        <v>2.5499999999999998E-2</v>
      </c>
      <c r="H87" s="11">
        <v>12.0550880432</v>
      </c>
      <c r="I87" s="11">
        <v>20.015996933</v>
      </c>
      <c r="J87" s="11">
        <v>16.184056749500002</v>
      </c>
      <c r="K87" s="13">
        <v>1.94770342198</v>
      </c>
      <c r="O87">
        <f t="shared" si="12"/>
        <v>9.6207485065441141</v>
      </c>
      <c r="T87" s="1"/>
      <c r="U87" s="11">
        <v>28</v>
      </c>
      <c r="V87" s="11">
        <v>51</v>
      </c>
      <c r="W87" s="11">
        <v>25.5</v>
      </c>
      <c r="X87" s="11">
        <v>2.5499999999999998E-2</v>
      </c>
      <c r="Y87" s="11">
        <v>11.9777002335</v>
      </c>
      <c r="Z87" s="11">
        <v>19.769884109500001</v>
      </c>
      <c r="AA87" s="11">
        <v>15.881213019900001</v>
      </c>
      <c r="AB87" s="11">
        <v>1.9059882646099999</v>
      </c>
      <c r="AF87">
        <f t="shared" si="14"/>
        <v>9.3779741221679132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52</v>
      </c>
      <c r="F88" s="11">
        <v>26</v>
      </c>
      <c r="G88" s="11">
        <v>2.5999999999999999E-2</v>
      </c>
      <c r="H88" s="11">
        <v>0.272945404053</v>
      </c>
      <c r="I88" s="11">
        <v>6.68716239929</v>
      </c>
      <c r="J88" s="11">
        <v>2.97003088605</v>
      </c>
      <c r="K88" s="13">
        <v>1.42785615024</v>
      </c>
      <c r="O88">
        <f t="shared" si="12"/>
        <v>1.7655598131932035</v>
      </c>
      <c r="T88" s="1"/>
      <c r="U88" s="11">
        <v>29</v>
      </c>
      <c r="V88" s="11">
        <v>52</v>
      </c>
      <c r="W88" s="11">
        <v>26</v>
      </c>
      <c r="X88" s="11">
        <v>2.5999999999999999E-2</v>
      </c>
      <c r="Y88" s="11">
        <v>0.75695502757999999</v>
      </c>
      <c r="Z88" s="11">
        <v>5.2986850738499998</v>
      </c>
      <c r="AA88" s="11">
        <v>2.7563780316900002</v>
      </c>
      <c r="AB88" s="11">
        <v>1.22825462372</v>
      </c>
      <c r="AF88">
        <f t="shared" si="14"/>
        <v>1.6276616792250367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15</v>
      </c>
      <c r="D96" s="4"/>
      <c r="E96" s="4"/>
      <c r="T96" s="4" t="s">
        <v>17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13</v>
      </c>
      <c r="K97" t="s">
        <v>6</v>
      </c>
      <c r="O97" t="s">
        <v>20</v>
      </c>
      <c r="P97" t="s">
        <v>24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13</v>
      </c>
      <c r="AB97" t="s">
        <v>6</v>
      </c>
      <c r="AF97" t="s">
        <v>21</v>
      </c>
      <c r="AG97" t="s">
        <v>24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3600</v>
      </c>
      <c r="F98" s="11">
        <v>1800</v>
      </c>
      <c r="G98" s="11">
        <v>1.8</v>
      </c>
      <c r="H98" s="11">
        <v>0</v>
      </c>
      <c r="I98" s="11">
        <v>4.1844172477699999</v>
      </c>
      <c r="J98" s="11">
        <v>1.8942231861300001</v>
      </c>
      <c r="K98" s="13">
        <v>0.66530245060000004</v>
      </c>
      <c r="O98">
        <f t="shared" ref="O98:O126" si="42">J98/P$98</f>
        <v>1.8652787395207318</v>
      </c>
      <c r="P98">
        <f>K$98/(SQRT(2-(PI()/2)))</f>
        <v>1.0155174912982203</v>
      </c>
      <c r="T98" s="1"/>
      <c r="U98" s="11">
        <v>1</v>
      </c>
      <c r="V98" s="11">
        <v>3600</v>
      </c>
      <c r="W98" s="11">
        <v>1800</v>
      </c>
      <c r="X98" s="11">
        <v>1.8</v>
      </c>
      <c r="Y98" s="11">
        <v>0</v>
      </c>
      <c r="Z98" s="11">
        <v>4.6502261161799998</v>
      </c>
      <c r="AA98" s="11">
        <v>1.86641459767</v>
      </c>
      <c r="AB98" s="11">
        <v>0.650680638054</v>
      </c>
      <c r="AF98">
        <f>AA98/AG$98</f>
        <v>1.8791954563199214</v>
      </c>
      <c r="AG98">
        <f>AB$98/(SQRT(2-(PI()/2)))</f>
        <v>0.99319876034877685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49</v>
      </c>
      <c r="F99" s="11">
        <v>24.5</v>
      </c>
      <c r="G99" s="11">
        <v>2.4500000000000001E-2</v>
      </c>
      <c r="H99" s="11">
        <v>0.74259889125800005</v>
      </c>
      <c r="I99" s="11">
        <v>3.7685222625699999</v>
      </c>
      <c r="J99" s="11">
        <v>1.9694243012599999</v>
      </c>
      <c r="K99" s="13">
        <v>0.60030793312700004</v>
      </c>
      <c r="O99">
        <f t="shared" si="42"/>
        <v>1.9393307531732626</v>
      </c>
      <c r="T99" s="1"/>
      <c r="U99" s="11">
        <v>2</v>
      </c>
      <c r="V99" s="11">
        <v>49</v>
      </c>
      <c r="W99" s="11">
        <v>24.5</v>
      </c>
      <c r="X99" s="11">
        <v>2.4500000000000001E-2</v>
      </c>
      <c r="Y99" s="11">
        <v>0.89408332109499999</v>
      </c>
      <c r="Z99" s="11">
        <v>3.29833817482</v>
      </c>
      <c r="AA99" s="11">
        <v>1.93929772109</v>
      </c>
      <c r="AB99" s="11">
        <v>0.56566832794499999</v>
      </c>
      <c r="AF99">
        <f t="shared" ref="AF99:AF126" si="44">AA99/AG$98</f>
        <v>1.9525776697596622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50</v>
      </c>
      <c r="F100" s="11">
        <v>25</v>
      </c>
      <c r="G100" s="11">
        <v>2.5000000000000001E-2</v>
      </c>
      <c r="H100" s="11">
        <v>0.68605023622500005</v>
      </c>
      <c r="I100" s="11">
        <v>3.96136522293</v>
      </c>
      <c r="J100" s="11">
        <v>2.0478321480799999</v>
      </c>
      <c r="K100" s="13">
        <v>0.712502476514</v>
      </c>
      <c r="O100">
        <f t="shared" si="42"/>
        <v>2.0165404984429034</v>
      </c>
      <c r="T100" s="1"/>
      <c r="U100" s="11">
        <v>3</v>
      </c>
      <c r="V100" s="11">
        <v>50</v>
      </c>
      <c r="W100" s="11">
        <v>25</v>
      </c>
      <c r="X100" s="11">
        <v>2.5000000000000001E-2</v>
      </c>
      <c r="Y100" s="11">
        <v>0.48446205258399999</v>
      </c>
      <c r="Z100" s="11">
        <v>3.1905994415299999</v>
      </c>
      <c r="AA100" s="11">
        <v>1.7257540005400001</v>
      </c>
      <c r="AB100" s="11">
        <v>0.63202580684599996</v>
      </c>
      <c r="AF100">
        <f t="shared" si="44"/>
        <v>1.7375716416862776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51</v>
      </c>
      <c r="F101" s="11">
        <v>25.5</v>
      </c>
      <c r="G101" s="11">
        <v>2.5499999999999998E-2</v>
      </c>
      <c r="H101" s="11">
        <v>0.56540322303799995</v>
      </c>
      <c r="I101" s="11">
        <v>3.2874739170099998</v>
      </c>
      <c r="J101" s="11">
        <v>1.91447604988</v>
      </c>
      <c r="K101" s="13">
        <v>0.59181476435900005</v>
      </c>
      <c r="O101">
        <f t="shared" si="42"/>
        <v>1.885222131853747</v>
      </c>
      <c r="T101" s="1"/>
      <c r="U101" s="11">
        <v>4</v>
      </c>
      <c r="V101" s="11">
        <v>51</v>
      </c>
      <c r="W101" s="11">
        <v>25.5</v>
      </c>
      <c r="X101" s="11">
        <v>2.5499999999999998E-2</v>
      </c>
      <c r="Y101" s="11">
        <v>0.62818396091499995</v>
      </c>
      <c r="Z101" s="11">
        <v>3.7060108184799998</v>
      </c>
      <c r="AA101" s="11">
        <v>1.8441806680999999</v>
      </c>
      <c r="AB101" s="11">
        <v>0.63479546084500005</v>
      </c>
      <c r="AF101">
        <f t="shared" si="44"/>
        <v>1.8568092729519596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47</v>
      </c>
      <c r="F102" s="11">
        <v>23.5</v>
      </c>
      <c r="G102" s="11">
        <v>2.35E-2</v>
      </c>
      <c r="H102" s="11">
        <v>0.26953321695299998</v>
      </c>
      <c r="I102" s="11">
        <v>3.05644631386</v>
      </c>
      <c r="J102" s="11">
        <v>1.88846103815</v>
      </c>
      <c r="K102" s="13">
        <v>0.57687730828299999</v>
      </c>
      <c r="O102">
        <f t="shared" si="42"/>
        <v>1.8596046393408974</v>
      </c>
      <c r="T102" s="1"/>
      <c r="U102" s="11">
        <v>5</v>
      </c>
      <c r="V102" s="11">
        <v>47</v>
      </c>
      <c r="W102" s="11">
        <v>23.5</v>
      </c>
      <c r="X102" s="11">
        <v>2.35E-2</v>
      </c>
      <c r="Y102" s="11">
        <v>0.94207704067200004</v>
      </c>
      <c r="Z102" s="11">
        <v>4.4206395149200004</v>
      </c>
      <c r="AA102" s="11">
        <v>2.0013597455399998</v>
      </c>
      <c r="AB102" s="11">
        <v>0.635479865546</v>
      </c>
      <c r="AF102">
        <f>AA102/AG$98</f>
        <v>2.0150646833642765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48</v>
      </c>
      <c r="F103" s="11">
        <v>24</v>
      </c>
      <c r="G103" s="11">
        <v>2.4E-2</v>
      </c>
      <c r="H103" s="11">
        <v>1.19087266922</v>
      </c>
      <c r="I103" s="11">
        <v>7.3004126548799997</v>
      </c>
      <c r="J103" s="11">
        <v>2.6324101686499999</v>
      </c>
      <c r="K103" s="13">
        <v>1.2993626486000001</v>
      </c>
      <c r="O103">
        <f t="shared" si="42"/>
        <v>2.5921859457927914</v>
      </c>
      <c r="T103" s="1"/>
      <c r="U103" s="11">
        <v>6</v>
      </c>
      <c r="V103" s="11">
        <v>48</v>
      </c>
      <c r="W103" s="11">
        <v>24</v>
      </c>
      <c r="X103" s="11">
        <v>2.4E-2</v>
      </c>
      <c r="Y103" s="11">
        <v>0.80001318454699999</v>
      </c>
      <c r="Z103" s="11">
        <v>8.8668327331499999</v>
      </c>
      <c r="AA103" s="11">
        <v>2.7271083705099999</v>
      </c>
      <c r="AB103" s="11">
        <v>1.41607571677</v>
      </c>
      <c r="AF103">
        <f t="shared" si="44"/>
        <v>2.7457830993992927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50</v>
      </c>
      <c r="F104" s="11">
        <v>25</v>
      </c>
      <c r="G104" s="11">
        <v>2.5000000000000001E-2</v>
      </c>
      <c r="H104" s="11">
        <v>2.2436170577999999</v>
      </c>
      <c r="I104" s="11">
        <v>43.152046203600001</v>
      </c>
      <c r="J104" s="11">
        <v>26.435240221000001</v>
      </c>
      <c r="K104" s="13">
        <v>14.430381472600001</v>
      </c>
      <c r="O104">
        <f t="shared" si="42"/>
        <v>26.031299753592268</v>
      </c>
      <c r="T104" s="1"/>
      <c r="U104" s="11">
        <v>7</v>
      </c>
      <c r="V104" s="11">
        <v>50</v>
      </c>
      <c r="W104" s="11">
        <v>25</v>
      </c>
      <c r="X104" s="11">
        <v>2.5000000000000001E-2</v>
      </c>
      <c r="Y104" s="11">
        <v>2.4004073143000002</v>
      </c>
      <c r="Z104" s="11">
        <v>40.492630004900001</v>
      </c>
      <c r="AA104" s="11">
        <v>25.4154441214</v>
      </c>
      <c r="AB104" s="11">
        <v>14.040520625499999</v>
      </c>
      <c r="AF104">
        <f t="shared" si="44"/>
        <v>25.58948433692666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48</v>
      </c>
      <c r="F105" s="11">
        <v>24</v>
      </c>
      <c r="G105" s="11">
        <v>2.4E-2</v>
      </c>
      <c r="H105" s="11">
        <v>3.6015610694900002</v>
      </c>
      <c r="I105" s="11">
        <v>41.230186462399999</v>
      </c>
      <c r="J105" s="11">
        <v>28.076059490399999</v>
      </c>
      <c r="K105" s="13">
        <v>11.1866975108</v>
      </c>
      <c r="O105">
        <f t="shared" si="42"/>
        <v>27.647046684058626</v>
      </c>
      <c r="T105" s="1"/>
      <c r="U105" s="11">
        <v>8</v>
      </c>
      <c r="V105" s="11">
        <v>48</v>
      </c>
      <c r="W105" s="11">
        <v>24</v>
      </c>
      <c r="X105" s="11">
        <v>2.4E-2</v>
      </c>
      <c r="Y105" s="11">
        <v>3.9505574703200002</v>
      </c>
      <c r="Z105" s="11">
        <v>38.738132476799997</v>
      </c>
      <c r="AA105" s="11">
        <v>27.268810604999999</v>
      </c>
      <c r="AB105" s="11">
        <v>11.0615018391</v>
      </c>
      <c r="AF105">
        <f t="shared" si="44"/>
        <v>27.455542328127898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51</v>
      </c>
      <c r="F106" s="11">
        <v>25.5</v>
      </c>
      <c r="G106" s="11">
        <v>2.5499999999999998E-2</v>
      </c>
      <c r="H106" s="11">
        <v>46.630897521999998</v>
      </c>
      <c r="I106" s="11">
        <v>82.892341613799999</v>
      </c>
      <c r="J106" s="11">
        <v>57.573843413699997</v>
      </c>
      <c r="K106" s="13">
        <v>9.1580442729900007</v>
      </c>
      <c r="O106">
        <f t="shared" si="42"/>
        <v>56.694093314038909</v>
      </c>
      <c r="T106" s="1"/>
      <c r="U106" s="11">
        <v>9</v>
      </c>
      <c r="V106" s="11">
        <v>51</v>
      </c>
      <c r="W106" s="11">
        <v>25.5</v>
      </c>
      <c r="X106" s="11">
        <v>2.5499999999999998E-2</v>
      </c>
      <c r="Y106" s="11">
        <v>48.396171569800003</v>
      </c>
      <c r="Z106" s="11">
        <v>77.096412658700004</v>
      </c>
      <c r="AA106" s="11">
        <v>56.457305982999998</v>
      </c>
      <c r="AB106" s="11">
        <v>7.1932510435100001</v>
      </c>
      <c r="AF106">
        <f t="shared" si="44"/>
        <v>56.843915072119259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48</v>
      </c>
      <c r="F107" s="11">
        <v>24</v>
      </c>
      <c r="G107" s="11">
        <v>2.4E-2</v>
      </c>
      <c r="H107" s="11">
        <v>60.912303924600003</v>
      </c>
      <c r="I107" s="11">
        <v>70.417503356899999</v>
      </c>
      <c r="J107" s="11">
        <v>65.766272544900005</v>
      </c>
      <c r="K107" s="13">
        <v>2.4076841630799999</v>
      </c>
      <c r="O107">
        <f t="shared" si="42"/>
        <v>64.761339030040261</v>
      </c>
      <c r="T107" s="1"/>
      <c r="U107" s="11">
        <v>10</v>
      </c>
      <c r="V107" s="11">
        <v>48</v>
      </c>
      <c r="W107" s="11">
        <v>24</v>
      </c>
      <c r="X107" s="11">
        <v>2.4E-2</v>
      </c>
      <c r="Y107" s="11">
        <v>58.861770629900001</v>
      </c>
      <c r="Z107" s="11">
        <v>69.375633239699994</v>
      </c>
      <c r="AA107" s="11">
        <v>63.881254196199997</v>
      </c>
      <c r="AB107" s="11">
        <v>2.6069100115000001</v>
      </c>
      <c r="AF107">
        <f t="shared" si="44"/>
        <v>64.318701096412084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51</v>
      </c>
      <c r="F108" s="11">
        <v>25.5</v>
      </c>
      <c r="G108" s="11">
        <v>2.5499999999999998E-2</v>
      </c>
      <c r="H108" s="11">
        <v>68.302619934099994</v>
      </c>
      <c r="I108" s="11">
        <v>84.447029113799999</v>
      </c>
      <c r="J108" s="11">
        <v>75.168993183200001</v>
      </c>
      <c r="K108" s="13">
        <v>3.4667464187700001</v>
      </c>
      <c r="O108">
        <f t="shared" si="42"/>
        <v>74.020382541225587</v>
      </c>
      <c r="T108" s="1"/>
      <c r="U108" s="11">
        <v>11</v>
      </c>
      <c r="V108" s="11">
        <v>51</v>
      </c>
      <c r="W108" s="11">
        <v>25.5</v>
      </c>
      <c r="X108" s="11">
        <v>2.5499999999999998E-2</v>
      </c>
      <c r="Y108" s="11">
        <v>69.872695922899993</v>
      </c>
      <c r="Z108" s="11">
        <v>80.503021240199999</v>
      </c>
      <c r="AA108" s="11">
        <v>74.882352791599999</v>
      </c>
      <c r="AB108" s="11">
        <v>2.7214540005100001</v>
      </c>
      <c r="AF108">
        <f t="shared" si="44"/>
        <v>75.395133160762228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51</v>
      </c>
      <c r="F109" s="11">
        <v>25.5</v>
      </c>
      <c r="G109" s="11">
        <v>2.5499999999999998E-2</v>
      </c>
      <c r="H109" s="11">
        <v>78.269927978499993</v>
      </c>
      <c r="I109" s="11">
        <v>91.499145507799994</v>
      </c>
      <c r="J109" s="11">
        <v>84.895758086599997</v>
      </c>
      <c r="K109" s="13">
        <v>2.9630145207799998</v>
      </c>
      <c r="O109">
        <f t="shared" si="42"/>
        <v>83.598518798598633</v>
      </c>
      <c r="T109" s="1"/>
      <c r="U109" s="11">
        <v>12</v>
      </c>
      <c r="V109" s="11">
        <v>51</v>
      </c>
      <c r="W109" s="11">
        <v>25.5</v>
      </c>
      <c r="X109" s="11">
        <v>2.5499999999999998E-2</v>
      </c>
      <c r="Y109" s="11">
        <v>76.282653808600003</v>
      </c>
      <c r="Z109" s="11">
        <v>87.452735900899995</v>
      </c>
      <c r="AA109" s="11">
        <v>82.137641906699997</v>
      </c>
      <c r="AB109" s="11">
        <v>2.5613643616399999</v>
      </c>
      <c r="AF109">
        <f t="shared" si="44"/>
        <v>82.700105140944913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47</v>
      </c>
      <c r="F110" s="11">
        <v>23.5</v>
      </c>
      <c r="G110" s="11">
        <v>2.35E-2</v>
      </c>
      <c r="H110" s="11">
        <v>86.502044677699999</v>
      </c>
      <c r="I110" s="11">
        <v>99.000717163100006</v>
      </c>
      <c r="J110" s="11">
        <v>92.857672184099997</v>
      </c>
      <c r="K110" s="13">
        <v>3.03184616859</v>
      </c>
      <c r="O110">
        <f t="shared" si="42"/>
        <v>91.438771837787186</v>
      </c>
      <c r="T110" s="1"/>
      <c r="U110" s="11">
        <v>13</v>
      </c>
      <c r="V110" s="11">
        <v>47</v>
      </c>
      <c r="W110" s="11">
        <v>23.5</v>
      </c>
      <c r="X110" s="11">
        <v>2.35E-2</v>
      </c>
      <c r="Y110" s="11">
        <v>84.185760497999993</v>
      </c>
      <c r="Z110" s="11">
        <v>98.972511291499998</v>
      </c>
      <c r="AA110" s="11">
        <v>91.185576743300004</v>
      </c>
      <c r="AB110" s="11">
        <v>3.6455009953199999</v>
      </c>
      <c r="AF110">
        <f t="shared" si="44"/>
        <v>91.809998545788361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51</v>
      </c>
      <c r="F111" s="11">
        <v>25.5</v>
      </c>
      <c r="G111" s="11">
        <v>2.5499999999999998E-2</v>
      </c>
      <c r="H111" s="11">
        <v>90.842308044399999</v>
      </c>
      <c r="I111" s="11">
        <v>105.714752197</v>
      </c>
      <c r="J111" s="11">
        <v>98.517200694400003</v>
      </c>
      <c r="K111" s="13">
        <v>3.5470280663799998</v>
      </c>
      <c r="O111">
        <f t="shared" si="42"/>
        <v>97.011820612225279</v>
      </c>
      <c r="T111" s="1"/>
      <c r="U111" s="11">
        <v>14</v>
      </c>
      <c r="V111" s="11">
        <v>51</v>
      </c>
      <c r="W111" s="11">
        <v>25.5</v>
      </c>
      <c r="X111" s="11">
        <v>2.5499999999999998E-2</v>
      </c>
      <c r="Y111" s="11">
        <v>85.219383239699994</v>
      </c>
      <c r="Z111" s="11">
        <v>104.436935425</v>
      </c>
      <c r="AA111" s="11">
        <v>95.630749870700001</v>
      </c>
      <c r="AB111" s="11">
        <v>4.3527523823100003</v>
      </c>
      <c r="AF111">
        <f t="shared" si="44"/>
        <v>96.285611388719218</v>
      </c>
      <c r="AK111" s="1"/>
      <c r="AY111" s="1"/>
    </row>
    <row r="112" spans="3:63" x14ac:dyDescent="0.25">
      <c r="C112" s="1">
        <f t="shared" ref="C112" si="57">C25</f>
        <v>0</v>
      </c>
      <c r="D112" s="11">
        <v>15</v>
      </c>
      <c r="E112" s="11">
        <v>50</v>
      </c>
      <c r="F112" s="11">
        <v>25</v>
      </c>
      <c r="G112" s="11">
        <v>2.5000000000000001E-2</v>
      </c>
      <c r="H112" s="11">
        <v>92.477615356399994</v>
      </c>
      <c r="I112" s="11">
        <v>112.015022278</v>
      </c>
      <c r="J112" s="11">
        <v>102.940962219</v>
      </c>
      <c r="K112" s="13">
        <v>4.0370141104600004</v>
      </c>
      <c r="O112">
        <f t="shared" si="42"/>
        <v>101.36798538782628</v>
      </c>
      <c r="P112">
        <f>AVERAGE(O111:O113)</f>
        <v>100.65699102873982</v>
      </c>
      <c r="T112" s="1"/>
      <c r="U112" s="11">
        <v>15</v>
      </c>
      <c r="V112" s="11">
        <v>50</v>
      </c>
      <c r="W112" s="11">
        <v>25</v>
      </c>
      <c r="X112" s="11">
        <v>2.5000000000000001E-2</v>
      </c>
      <c r="Y112" s="11">
        <v>90.158203125</v>
      </c>
      <c r="Z112" s="11">
        <v>113.470153809</v>
      </c>
      <c r="AA112" s="11">
        <v>100.496154327</v>
      </c>
      <c r="AB112" s="11">
        <v>5.2912887681900003</v>
      </c>
      <c r="AF112">
        <f t="shared" si="44"/>
        <v>101.18433322622074</v>
      </c>
      <c r="AG112">
        <f>AVERAGE(AF111:AF113)</f>
        <v>99.936963168088297</v>
      </c>
      <c r="AK112" s="1"/>
      <c r="AY112" s="1"/>
    </row>
    <row r="113" spans="3:51" x14ac:dyDescent="0.25">
      <c r="C113" s="1">
        <f t="shared" ref="C113" si="58">C26</f>
        <v>2</v>
      </c>
      <c r="D113" s="11">
        <v>16</v>
      </c>
      <c r="E113" s="11">
        <v>50</v>
      </c>
      <c r="F113" s="11">
        <v>25</v>
      </c>
      <c r="G113" s="11">
        <v>2.5000000000000001E-2</v>
      </c>
      <c r="H113" s="11">
        <v>96.409637451199998</v>
      </c>
      <c r="I113" s="11">
        <v>114.35962677000001</v>
      </c>
      <c r="J113" s="11">
        <v>105.19864212</v>
      </c>
      <c r="K113" s="13">
        <v>3.6833964212799999</v>
      </c>
      <c r="O113">
        <f t="shared" si="42"/>
        <v>103.5911670861679</v>
      </c>
      <c r="T113" s="1"/>
      <c r="U113" s="11">
        <v>16</v>
      </c>
      <c r="V113" s="11">
        <v>50</v>
      </c>
      <c r="W113" s="11">
        <v>25</v>
      </c>
      <c r="X113" s="11">
        <v>2.5000000000000001E-2</v>
      </c>
      <c r="Y113" s="11">
        <v>93.093849182100001</v>
      </c>
      <c r="Z113" s="11">
        <v>110.813842773</v>
      </c>
      <c r="AA113" s="11">
        <v>101.64489959700001</v>
      </c>
      <c r="AB113" s="11">
        <v>4.1532109409000002</v>
      </c>
      <c r="AF113">
        <f t="shared" si="44"/>
        <v>102.34094488932493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51</v>
      </c>
      <c r="F114" s="11">
        <v>25.5</v>
      </c>
      <c r="G114" s="11">
        <v>2.5499999999999998E-2</v>
      </c>
      <c r="H114" s="11">
        <v>92.784515380900004</v>
      </c>
      <c r="I114" s="11">
        <v>118.345092773</v>
      </c>
      <c r="J114" s="11">
        <v>105.581846349</v>
      </c>
      <c r="K114" s="13">
        <v>5.3664968447600003</v>
      </c>
      <c r="O114">
        <f t="shared" si="42"/>
        <v>103.96851580963511</v>
      </c>
      <c r="T114" s="1"/>
      <c r="U114" s="11">
        <v>17</v>
      </c>
      <c r="V114" s="11">
        <v>51</v>
      </c>
      <c r="W114" s="11">
        <v>25.5</v>
      </c>
      <c r="X114" s="11">
        <v>2.5499999999999998E-2</v>
      </c>
      <c r="Y114" s="11">
        <v>92.105209350600006</v>
      </c>
      <c r="Z114" s="11">
        <v>115.85227203399999</v>
      </c>
      <c r="AA114" s="11">
        <v>104.273868785</v>
      </c>
      <c r="AB114" s="11">
        <v>5.2632774111799998</v>
      </c>
      <c r="AF114">
        <f t="shared" si="44"/>
        <v>104.98791676741789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51</v>
      </c>
      <c r="F115" s="11">
        <v>25.5</v>
      </c>
      <c r="G115" s="11">
        <v>2.5499999999999998E-2</v>
      </c>
      <c r="H115" s="11">
        <v>93.6812667847</v>
      </c>
      <c r="I115" s="11">
        <v>116.29094696</v>
      </c>
      <c r="J115" s="11">
        <v>104.20737203</v>
      </c>
      <c r="K115" s="13">
        <v>4.8966098896999997</v>
      </c>
      <c r="O115">
        <f t="shared" si="42"/>
        <v>102.61504397800482</v>
      </c>
      <c r="T115" s="1"/>
      <c r="U115" s="11">
        <v>18</v>
      </c>
      <c r="V115" s="11">
        <v>51</v>
      </c>
      <c r="W115" s="11">
        <v>25.5</v>
      </c>
      <c r="X115" s="11">
        <v>2.5499999999999998E-2</v>
      </c>
      <c r="Y115" s="11">
        <v>90.5474319458</v>
      </c>
      <c r="Z115" s="11">
        <v>114.827552795</v>
      </c>
      <c r="AA115" s="11">
        <v>103.037788092</v>
      </c>
      <c r="AB115" s="11">
        <v>4.3848244485999999</v>
      </c>
      <c r="AF115">
        <f t="shared" si="44"/>
        <v>103.74337162464511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49</v>
      </c>
      <c r="F116" s="11">
        <v>24.5</v>
      </c>
      <c r="G116" s="11">
        <v>2.4500000000000001E-2</v>
      </c>
      <c r="H116" s="11">
        <v>92.730163574200006</v>
      </c>
      <c r="I116" s="11">
        <v>111.466079712</v>
      </c>
      <c r="J116" s="11">
        <v>101.51488759599999</v>
      </c>
      <c r="K116" s="13">
        <v>4.30146160439</v>
      </c>
      <c r="O116">
        <f t="shared" si="42"/>
        <v>99.963701724354436</v>
      </c>
      <c r="T116" s="1"/>
      <c r="U116" s="11">
        <v>19</v>
      </c>
      <c r="V116" s="11">
        <v>49</v>
      </c>
      <c r="W116" s="11">
        <v>24.5</v>
      </c>
      <c r="X116" s="11">
        <v>2.4500000000000001E-2</v>
      </c>
      <c r="Y116" s="11">
        <v>93.066383361800007</v>
      </c>
      <c r="Z116" s="11">
        <v>109.59492492699999</v>
      </c>
      <c r="AA116" s="11">
        <v>100.00563267299999</v>
      </c>
      <c r="AB116" s="11">
        <v>3.48023204801</v>
      </c>
      <c r="AF116">
        <f t="shared" si="44"/>
        <v>100.69045257152908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50</v>
      </c>
      <c r="F117" s="11">
        <v>25</v>
      </c>
      <c r="G117" s="11">
        <v>2.5000000000000001E-2</v>
      </c>
      <c r="H117" s="11">
        <v>88.732200622600004</v>
      </c>
      <c r="I117" s="11">
        <v>102.72826385499999</v>
      </c>
      <c r="J117" s="11">
        <v>96.519307861300007</v>
      </c>
      <c r="K117" s="13">
        <v>3.1273024506699998</v>
      </c>
      <c r="O117">
        <f t="shared" si="42"/>
        <v>95.044456337144283</v>
      </c>
      <c r="T117" s="1"/>
      <c r="U117" s="11">
        <v>20</v>
      </c>
      <c r="V117" s="11">
        <v>50</v>
      </c>
      <c r="W117" s="11">
        <v>25</v>
      </c>
      <c r="X117" s="11">
        <v>2.5000000000000001E-2</v>
      </c>
      <c r="Y117" s="11">
        <v>83.817581176800005</v>
      </c>
      <c r="Z117" s="11">
        <v>103.399452209</v>
      </c>
      <c r="AA117" s="11">
        <v>92.798339996300001</v>
      </c>
      <c r="AB117" s="11">
        <v>4.8408661257099999</v>
      </c>
      <c r="AF117">
        <f t="shared" si="44"/>
        <v>93.433805700394203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50</v>
      </c>
      <c r="F118" s="11">
        <v>25</v>
      </c>
      <c r="G118" s="11">
        <v>2.5000000000000001E-2</v>
      </c>
      <c r="H118" s="11">
        <v>78.651611328100003</v>
      </c>
      <c r="I118" s="11">
        <v>95.063774108900006</v>
      </c>
      <c r="J118" s="11">
        <v>86.596419982900002</v>
      </c>
      <c r="K118" s="13">
        <v>3.0054930765200001</v>
      </c>
      <c r="O118">
        <f t="shared" si="42"/>
        <v>85.2731939379957</v>
      </c>
      <c r="T118" s="1"/>
      <c r="U118" s="11">
        <v>21</v>
      </c>
      <c r="V118" s="11">
        <v>50</v>
      </c>
      <c r="W118" s="11">
        <v>25</v>
      </c>
      <c r="X118" s="11">
        <v>2.5000000000000001E-2</v>
      </c>
      <c r="Y118" s="11">
        <v>76.571205139200003</v>
      </c>
      <c r="Z118" s="11">
        <v>93.274398803699995</v>
      </c>
      <c r="AA118" s="11">
        <v>85.685692443799994</v>
      </c>
      <c r="AB118" s="11">
        <v>4.0244122446699997</v>
      </c>
      <c r="AF118">
        <f t="shared" si="44"/>
        <v>86.272452065596781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50</v>
      </c>
      <c r="F119" s="11">
        <v>25</v>
      </c>
      <c r="G119" s="11">
        <v>2.5000000000000001E-2</v>
      </c>
      <c r="H119" s="11">
        <v>70.352790832500006</v>
      </c>
      <c r="I119" s="11">
        <v>84.440139770499997</v>
      </c>
      <c r="J119" s="11">
        <v>77.108568878200003</v>
      </c>
      <c r="K119" s="13">
        <v>3.1736921262800002</v>
      </c>
      <c r="O119">
        <f t="shared" si="42"/>
        <v>75.930320786130153</v>
      </c>
      <c r="T119" s="1"/>
      <c r="U119" s="11">
        <v>22</v>
      </c>
      <c r="V119" s="11">
        <v>50</v>
      </c>
      <c r="W119" s="11">
        <v>25</v>
      </c>
      <c r="X119" s="11">
        <v>2.5000000000000001E-2</v>
      </c>
      <c r="Y119" s="11">
        <v>68.178428649899999</v>
      </c>
      <c r="Z119" s="11">
        <v>81.722755432100001</v>
      </c>
      <c r="AA119" s="11">
        <v>74.702032928500003</v>
      </c>
      <c r="AB119" s="11">
        <v>3.21394853396</v>
      </c>
      <c r="AF119">
        <f t="shared" si="44"/>
        <v>75.213578500910785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50</v>
      </c>
      <c r="F120" s="11">
        <v>25</v>
      </c>
      <c r="G120" s="11">
        <v>2.5000000000000001E-2</v>
      </c>
      <c r="H120" s="11">
        <v>56.485847473100002</v>
      </c>
      <c r="I120" s="11">
        <v>70.219261169399999</v>
      </c>
      <c r="J120" s="11">
        <v>62.385897064200002</v>
      </c>
      <c r="K120" s="13">
        <v>3.1933173342800001</v>
      </c>
      <c r="O120">
        <f t="shared" si="42"/>
        <v>61.432616965018426</v>
      </c>
      <c r="T120" s="1"/>
      <c r="U120" s="11">
        <v>23</v>
      </c>
      <c r="V120" s="11">
        <v>50</v>
      </c>
      <c r="W120" s="11">
        <v>25</v>
      </c>
      <c r="X120" s="11">
        <v>2.5000000000000001E-2</v>
      </c>
      <c r="Y120" s="11">
        <v>54.846622467000003</v>
      </c>
      <c r="Z120" s="11">
        <v>67.130378723099994</v>
      </c>
      <c r="AA120" s="11">
        <v>60.4033456421</v>
      </c>
      <c r="AB120" s="11">
        <v>3.1602856805099999</v>
      </c>
      <c r="AF120">
        <f t="shared" si="44"/>
        <v>60.816976473962214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50</v>
      </c>
      <c r="F121" s="11">
        <v>25</v>
      </c>
      <c r="G121" s="11">
        <v>2.5000000000000001E-2</v>
      </c>
      <c r="H121" s="11">
        <v>41.226776123</v>
      </c>
      <c r="I121" s="11">
        <v>53.588619232200003</v>
      </c>
      <c r="J121" s="11">
        <v>46.5316828156</v>
      </c>
      <c r="K121" s="13">
        <v>2.7437167210900002</v>
      </c>
      <c r="O121">
        <f t="shared" si="42"/>
        <v>45.820661105614917</v>
      </c>
      <c r="T121" s="1"/>
      <c r="U121" s="11">
        <v>24</v>
      </c>
      <c r="V121" s="11">
        <v>50</v>
      </c>
      <c r="W121" s="11">
        <v>25</v>
      </c>
      <c r="X121" s="11">
        <v>2.5000000000000001E-2</v>
      </c>
      <c r="Y121" s="11">
        <v>37.895420074500002</v>
      </c>
      <c r="Z121" s="11">
        <v>50.9975547791</v>
      </c>
      <c r="AA121" s="11">
        <v>44.758736953700001</v>
      </c>
      <c r="AB121" s="11">
        <v>2.8186962752300002</v>
      </c>
      <c r="AF121">
        <f t="shared" si="44"/>
        <v>45.065236426576178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50</v>
      </c>
      <c r="F122" s="11">
        <v>25</v>
      </c>
      <c r="G122" s="11">
        <v>2.5000000000000001E-2</v>
      </c>
      <c r="H122" s="11">
        <v>27.7244148254</v>
      </c>
      <c r="I122" s="11">
        <v>34.541007995599998</v>
      </c>
      <c r="J122" s="11">
        <v>30.947122116100001</v>
      </c>
      <c r="K122" s="13">
        <v>1.84248195977</v>
      </c>
      <c r="O122">
        <f t="shared" si="42"/>
        <v>30.474238387108159</v>
      </c>
      <c r="T122" s="1"/>
      <c r="U122" s="11">
        <v>25</v>
      </c>
      <c r="V122" s="11">
        <v>50</v>
      </c>
      <c r="W122" s="11">
        <v>25</v>
      </c>
      <c r="X122" s="11">
        <v>2.5000000000000001E-2</v>
      </c>
      <c r="Y122" s="11">
        <v>27.710641860999999</v>
      </c>
      <c r="Z122" s="11">
        <v>34.507499694800003</v>
      </c>
      <c r="AA122" s="11">
        <v>30.714836997999999</v>
      </c>
      <c r="AB122" s="11">
        <v>1.5240053821999999</v>
      </c>
      <c r="AF122">
        <f t="shared" si="44"/>
        <v>30.9251664663919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49</v>
      </c>
      <c r="F123" s="11">
        <v>24.5</v>
      </c>
      <c r="G123" s="11">
        <v>2.4500000000000001E-2</v>
      </c>
      <c r="H123" s="11">
        <v>14.564562797500001</v>
      </c>
      <c r="I123" s="11">
        <v>20.670070648199999</v>
      </c>
      <c r="J123" s="11">
        <v>17.282329150599999</v>
      </c>
      <c r="K123" s="13">
        <v>1.27595383006</v>
      </c>
      <c r="O123">
        <f t="shared" si="42"/>
        <v>17.01824862564067</v>
      </c>
      <c r="U123" s="11">
        <v>26</v>
      </c>
      <c r="V123" s="11">
        <v>49</v>
      </c>
      <c r="W123" s="11">
        <v>24.5</v>
      </c>
      <c r="X123" s="11">
        <v>2.4500000000000001E-2</v>
      </c>
      <c r="Y123" s="11">
        <v>14.283324241600001</v>
      </c>
      <c r="Z123" s="11">
        <v>20.3460521698</v>
      </c>
      <c r="AA123" s="11">
        <v>16.995125284</v>
      </c>
      <c r="AB123" s="11">
        <v>1.3400124206799999</v>
      </c>
      <c r="AF123">
        <f t="shared" si="44"/>
        <v>17.111504728451234</v>
      </c>
    </row>
    <row r="124" spans="3:51" x14ac:dyDescent="0.25">
      <c r="C124" s="1">
        <f t="shared" ref="C124" si="69">C37</f>
        <v>24</v>
      </c>
      <c r="D124" s="11">
        <v>27</v>
      </c>
      <c r="E124" s="11">
        <v>52</v>
      </c>
      <c r="F124" s="11">
        <v>26</v>
      </c>
      <c r="G124" s="11">
        <v>2.5999999999999999E-2</v>
      </c>
      <c r="H124" s="11">
        <v>4.6420998573299999</v>
      </c>
      <c r="I124" s="11">
        <v>9.6014432907099998</v>
      </c>
      <c r="J124" s="11">
        <v>7.5684246374999997</v>
      </c>
      <c r="K124" s="13">
        <v>0.95617642857100005</v>
      </c>
      <c r="O124">
        <f t="shared" si="42"/>
        <v>7.452776246940517</v>
      </c>
      <c r="U124" s="11">
        <v>27</v>
      </c>
      <c r="V124" s="11">
        <v>52</v>
      </c>
      <c r="W124" s="11">
        <v>26</v>
      </c>
      <c r="X124" s="11">
        <v>2.5999999999999999E-2</v>
      </c>
      <c r="Y124" s="11">
        <v>5.4285774231000001</v>
      </c>
      <c r="Z124" s="11">
        <v>9.3605432510399993</v>
      </c>
      <c r="AA124" s="11">
        <v>7.42525307949</v>
      </c>
      <c r="AB124" s="11">
        <v>0.87908840321299997</v>
      </c>
      <c r="AF124">
        <f t="shared" si="44"/>
        <v>7.4760998260635256</v>
      </c>
    </row>
    <row r="125" spans="3:51" x14ac:dyDescent="0.25">
      <c r="C125" s="1">
        <f>C38</f>
        <v>26</v>
      </c>
      <c r="D125" s="11">
        <v>28</v>
      </c>
      <c r="E125" s="11">
        <v>51</v>
      </c>
      <c r="F125" s="11">
        <v>25.5</v>
      </c>
      <c r="G125" s="11">
        <v>2.5499999999999998E-2</v>
      </c>
      <c r="H125" s="11">
        <v>0.63903152942700003</v>
      </c>
      <c r="I125" s="11">
        <v>4.4207520484899998</v>
      </c>
      <c r="J125" s="11">
        <v>2.5384479936400002</v>
      </c>
      <c r="K125" s="13">
        <v>0.92703155874900001</v>
      </c>
      <c r="O125">
        <f t="shared" si="42"/>
        <v>2.4996595483499662</v>
      </c>
      <c r="U125" s="11">
        <v>28</v>
      </c>
      <c r="V125" s="11">
        <v>51</v>
      </c>
      <c r="W125" s="11">
        <v>25.5</v>
      </c>
      <c r="X125" s="11">
        <v>2.5499999999999998E-2</v>
      </c>
      <c r="Y125" s="11">
        <v>0.99290007352800003</v>
      </c>
      <c r="Z125" s="11">
        <v>5.3477668762199997</v>
      </c>
      <c r="AA125" s="11">
        <v>2.7009103029400001</v>
      </c>
      <c r="AB125" s="11">
        <v>0.88260953537700004</v>
      </c>
      <c r="AF125">
        <f t="shared" si="44"/>
        <v>2.7194056323545293</v>
      </c>
    </row>
    <row r="126" spans="3:51" x14ac:dyDescent="0.25">
      <c r="C126" s="1">
        <f>C39</f>
        <v>28</v>
      </c>
      <c r="D126" s="11">
        <v>29</v>
      </c>
      <c r="E126" s="11">
        <v>52</v>
      </c>
      <c r="F126" s="11">
        <v>26</v>
      </c>
      <c r="G126" s="11">
        <v>2.5999999999999999E-2</v>
      </c>
      <c r="H126" s="11">
        <v>0.85330802202199996</v>
      </c>
      <c r="I126" s="11">
        <v>3.069480896</v>
      </c>
      <c r="J126" s="11">
        <v>1.86291158543</v>
      </c>
      <c r="K126" s="13">
        <v>0.55871745114299998</v>
      </c>
      <c r="O126">
        <f t="shared" si="42"/>
        <v>1.8344455919203178</v>
      </c>
      <c r="U126" s="11">
        <v>29</v>
      </c>
      <c r="V126" s="11">
        <v>52</v>
      </c>
      <c r="W126" s="11">
        <v>26</v>
      </c>
      <c r="X126" s="11">
        <v>2.5999999999999999E-2</v>
      </c>
      <c r="Y126" s="11">
        <v>0.83013010025</v>
      </c>
      <c r="Z126" s="11">
        <v>3.9403266906700001</v>
      </c>
      <c r="AA126" s="11">
        <v>2.0265112324399999</v>
      </c>
      <c r="AB126" s="11">
        <v>0.64016966307699996</v>
      </c>
      <c r="AF126">
        <f t="shared" si="44"/>
        <v>2.0403884029500396</v>
      </c>
    </row>
    <row r="133" spans="57:58" x14ac:dyDescent="0.25">
      <c r="BE133" t="s">
        <v>54</v>
      </c>
    </row>
    <row r="135" spans="57:58" x14ac:dyDescent="0.25">
      <c r="BE135" t="s">
        <v>52</v>
      </c>
    </row>
    <row r="137" spans="57:58" x14ac:dyDescent="0.25">
      <c r="BE137" t="s">
        <v>28</v>
      </c>
      <c r="BF137" t="s">
        <v>53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25</v>
      </c>
    </row>
    <row r="162" spans="3:17" x14ac:dyDescent="0.25">
      <c r="E162" t="s">
        <v>32</v>
      </c>
      <c r="N162" t="s">
        <v>29</v>
      </c>
    </row>
    <row r="164" spans="3:17" ht="18.75" x14ac:dyDescent="0.3">
      <c r="C164" s="31" t="s">
        <v>63</v>
      </c>
      <c r="D164" s="2"/>
    </row>
    <row r="165" spans="3:17" x14ac:dyDescent="0.25">
      <c r="E165" t="s">
        <v>26</v>
      </c>
      <c r="N165" t="s">
        <v>26</v>
      </c>
    </row>
    <row r="166" spans="3:17" x14ac:dyDescent="0.25">
      <c r="C166" t="s">
        <v>8</v>
      </c>
      <c r="D166" t="s">
        <v>0</v>
      </c>
      <c r="E166" t="s">
        <v>27</v>
      </c>
      <c r="F166" t="s">
        <v>24</v>
      </c>
      <c r="G166" t="s">
        <v>28</v>
      </c>
      <c r="H166" t="s">
        <v>30</v>
      </c>
      <c r="N166" t="s">
        <v>27</v>
      </c>
      <c r="O166" t="s">
        <v>24</v>
      </c>
      <c r="P166" t="s">
        <v>28</v>
      </c>
      <c r="Q166" t="s">
        <v>31</v>
      </c>
    </row>
    <row r="167" spans="3:17" x14ac:dyDescent="0.25">
      <c r="C167">
        <f>C11</f>
        <v>-28</v>
      </c>
      <c r="D167" s="11">
        <v>1</v>
      </c>
      <c r="E167" s="11">
        <v>2.07814894304</v>
      </c>
      <c r="F167" s="11">
        <v>0.87612964763199996</v>
      </c>
      <c r="G167" s="11">
        <v>0</v>
      </c>
      <c r="H167" s="6">
        <f>E167/F167</f>
        <v>2.3719650951851858</v>
      </c>
      <c r="N167" s="11">
        <v>1.88031889197</v>
      </c>
      <c r="O167" s="11">
        <v>0.52442061678499996</v>
      </c>
      <c r="P167" s="11">
        <v>0.37647856682500003</v>
      </c>
      <c r="Q167" s="6">
        <f>N167/O167</f>
        <v>3.5855167241468049</v>
      </c>
    </row>
    <row r="168" spans="3:17" x14ac:dyDescent="0.25">
      <c r="C168">
        <f t="shared" ref="C168" si="70">C12</f>
        <v>-26</v>
      </c>
      <c r="D168" s="11">
        <v>2</v>
      </c>
      <c r="E168" s="11">
        <v>2.1602683845800001</v>
      </c>
      <c r="F168" s="11">
        <v>0.81887230005</v>
      </c>
      <c r="G168" s="11">
        <v>0</v>
      </c>
      <c r="H168" s="6">
        <f t="shared" ref="H168:H195" si="71">E168/F168</f>
        <v>2.6381016728103943</v>
      </c>
      <c r="N168" s="11">
        <v>1.954361013</v>
      </c>
      <c r="O168" s="11">
        <v>0.51273447688100005</v>
      </c>
      <c r="P168" s="11">
        <v>0</v>
      </c>
      <c r="Q168" s="6">
        <f t="shared" ref="Q168:Q195" si="72">N168/O168</f>
        <v>3.8116434550852047</v>
      </c>
    </row>
    <row r="169" spans="3:17" x14ac:dyDescent="0.25">
      <c r="C169">
        <f t="shared" ref="C169" si="73">C13</f>
        <v>-24</v>
      </c>
      <c r="D169" s="11">
        <v>3</v>
      </c>
      <c r="E169" s="11">
        <v>2.2151743936499999</v>
      </c>
      <c r="F169" s="11">
        <v>0.90847844705000003</v>
      </c>
      <c r="G169" s="11">
        <v>0</v>
      </c>
      <c r="H169" s="6">
        <f t="shared" si="71"/>
        <v>2.4383345591115417</v>
      </c>
      <c r="N169" s="11">
        <v>1.88679308414</v>
      </c>
      <c r="O169" s="11">
        <v>0.61888429531800004</v>
      </c>
      <c r="P169" s="11">
        <v>4.3236298561099999E-2</v>
      </c>
      <c r="Q169" s="6">
        <f t="shared" si="72"/>
        <v>3.0487008612337028</v>
      </c>
    </row>
    <row r="170" spans="3:17" x14ac:dyDescent="0.25">
      <c r="C170">
        <f t="shared" ref="C170" si="74">C14</f>
        <v>-22</v>
      </c>
      <c r="D170" s="11">
        <v>4</v>
      </c>
      <c r="E170" s="11">
        <v>2.6473205288299999</v>
      </c>
      <c r="F170" s="11">
        <v>1.1937043134200001</v>
      </c>
      <c r="G170" s="11">
        <v>0</v>
      </c>
      <c r="H170" s="6">
        <f t="shared" si="71"/>
        <v>2.2177355808033767</v>
      </c>
      <c r="N170" s="11">
        <v>1.8793283513900001</v>
      </c>
      <c r="O170" s="11">
        <v>0.47398945608900001</v>
      </c>
      <c r="P170" s="11">
        <v>0.23762448161300001</v>
      </c>
      <c r="Q170" s="6">
        <f t="shared" si="72"/>
        <v>3.96491594327179</v>
      </c>
    </row>
    <row r="171" spans="3:17" x14ac:dyDescent="0.25">
      <c r="C171">
        <f t="shared" ref="C171" si="75">C15</f>
        <v>-20</v>
      </c>
      <c r="D171" s="11">
        <v>5</v>
      </c>
      <c r="E171" s="11">
        <v>3.6044289710699999</v>
      </c>
      <c r="F171" s="11">
        <v>1.2186299819299999</v>
      </c>
      <c r="G171" s="11">
        <v>0.118293670898</v>
      </c>
      <c r="H171" s="6">
        <f t="shared" si="71"/>
        <v>2.9577714519722393</v>
      </c>
      <c r="N171" s="11">
        <v>1.9449103893099999</v>
      </c>
      <c r="O171" s="11">
        <v>0.45821527654200001</v>
      </c>
      <c r="P171" s="11">
        <v>0.97008271673900004</v>
      </c>
      <c r="Q171" s="6">
        <f t="shared" si="72"/>
        <v>4.2445341499471576</v>
      </c>
    </row>
    <row r="172" spans="3:17" x14ac:dyDescent="0.25">
      <c r="C172">
        <f t="shared" ref="C172" si="76">C16</f>
        <v>-18</v>
      </c>
      <c r="D172" s="11">
        <v>6</v>
      </c>
      <c r="E172" s="11">
        <v>10.6962078462</v>
      </c>
      <c r="F172" s="11">
        <v>1.93955943423</v>
      </c>
      <c r="G172" s="11">
        <v>4.0365138997600001</v>
      </c>
      <c r="H172" s="6">
        <f t="shared" si="71"/>
        <v>5.5147615780314387</v>
      </c>
      <c r="N172" s="11">
        <v>2.6797592540599999</v>
      </c>
      <c r="O172" s="11">
        <v>0.72338436955300001</v>
      </c>
      <c r="P172" s="11">
        <v>2.3458255529400001</v>
      </c>
      <c r="Q172" s="6">
        <f t="shared" si="72"/>
        <v>3.7044749193515201</v>
      </c>
    </row>
    <row r="173" spans="3:17" x14ac:dyDescent="0.25">
      <c r="C173">
        <f t="shared" ref="C173" si="77">C17</f>
        <v>-16</v>
      </c>
      <c r="D173" s="11">
        <v>7</v>
      </c>
      <c r="E173" s="11">
        <v>185.03285511000001</v>
      </c>
      <c r="F173" s="11">
        <v>3.5948804465499999</v>
      </c>
      <c r="G173" s="11">
        <v>623.43212591199995</v>
      </c>
      <c r="H173" s="6">
        <f t="shared" si="71"/>
        <v>51.471212425875166</v>
      </c>
      <c r="N173" s="11">
        <v>25.925342240300001</v>
      </c>
      <c r="O173" s="11">
        <v>1.0471717595300001</v>
      </c>
      <c r="P173" s="11">
        <v>85.234054985</v>
      </c>
      <c r="Q173" s="6">
        <f t="shared" si="72"/>
        <v>24.75748797115768</v>
      </c>
    </row>
    <row r="174" spans="3:17" x14ac:dyDescent="0.25">
      <c r="C174">
        <f t="shared" ref="C174" si="78">C18</f>
        <v>-14</v>
      </c>
      <c r="D174" s="11">
        <v>8</v>
      </c>
      <c r="E174" s="11">
        <v>243.643358678</v>
      </c>
      <c r="F174" s="11">
        <v>2.9789995566599998</v>
      </c>
      <c r="G174" s="11">
        <v>387.654632429</v>
      </c>
      <c r="H174" s="6">
        <f t="shared" si="71"/>
        <v>81.786973795715667</v>
      </c>
      <c r="N174" s="11">
        <v>27.6724351943</v>
      </c>
      <c r="O174" s="11">
        <v>1.00763724072</v>
      </c>
      <c r="P174" s="11">
        <v>786.17436279399999</v>
      </c>
      <c r="Q174" s="6">
        <f t="shared" si="72"/>
        <v>27.462695974323911</v>
      </c>
    </row>
    <row r="175" spans="3:17" x14ac:dyDescent="0.25">
      <c r="C175">
        <f t="shared" ref="C175" si="79">C19</f>
        <v>-12</v>
      </c>
      <c r="D175" s="11">
        <v>9</v>
      </c>
      <c r="E175" s="11">
        <v>465.14261761799997</v>
      </c>
      <c r="F175" s="11">
        <v>5.5087719439900003</v>
      </c>
      <c r="G175" s="11">
        <v>240.16184361800001</v>
      </c>
      <c r="H175" s="6">
        <f t="shared" si="71"/>
        <v>84.436716993787442</v>
      </c>
      <c r="N175" s="11">
        <v>57.0155748106</v>
      </c>
      <c r="O175" s="11">
        <v>1.82935326006</v>
      </c>
      <c r="P175" s="11">
        <v>82.086041787100001</v>
      </c>
      <c r="Q175" s="6">
        <f t="shared" si="72"/>
        <v>31.167066555931346</v>
      </c>
    </row>
    <row r="176" spans="3:17" x14ac:dyDescent="0.25">
      <c r="C176">
        <f t="shared" ref="C176" si="80">C20</f>
        <v>-10</v>
      </c>
      <c r="D176" s="11">
        <v>10</v>
      </c>
      <c r="E176" s="11">
        <v>551.22265879300005</v>
      </c>
      <c r="F176" s="11">
        <v>5.7139212842999996</v>
      </c>
      <c r="G176" s="11">
        <v>325.16408983899998</v>
      </c>
      <c r="H176" s="6">
        <f t="shared" si="71"/>
        <v>96.470117694407335</v>
      </c>
      <c r="N176" s="11">
        <v>64.823763688400007</v>
      </c>
      <c r="O176" s="11">
        <v>1.5590974499200001</v>
      </c>
      <c r="P176" s="11">
        <v>76.254757781799995</v>
      </c>
      <c r="Q176" s="6">
        <f t="shared" si="72"/>
        <v>41.577749801159783</v>
      </c>
    </row>
    <row r="177" spans="3:17" x14ac:dyDescent="0.25">
      <c r="C177">
        <f t="shared" ref="C177" si="81">C21</f>
        <v>-8</v>
      </c>
      <c r="D177" s="11">
        <v>11</v>
      </c>
      <c r="E177" s="11">
        <v>640.60034778099998</v>
      </c>
      <c r="F177" s="11">
        <v>5.4047907095300003</v>
      </c>
      <c r="G177" s="11">
        <v>1128.0882973800001</v>
      </c>
      <c r="H177" s="6">
        <f t="shared" si="71"/>
        <v>118.52454280078987</v>
      </c>
      <c r="N177" s="11">
        <v>75.025672613400005</v>
      </c>
      <c r="O177" s="11">
        <v>2.1914090146</v>
      </c>
      <c r="P177" s="11">
        <v>61.902808339000003</v>
      </c>
      <c r="Q177" s="6">
        <f t="shared" si="72"/>
        <v>34.236270871183997</v>
      </c>
    </row>
    <row r="178" spans="3:17" x14ac:dyDescent="0.25">
      <c r="C178">
        <f t="shared" ref="C178" si="82">C22</f>
        <v>-6</v>
      </c>
      <c r="D178" s="11">
        <v>12</v>
      </c>
      <c r="E178" s="11">
        <v>724.12045347900005</v>
      </c>
      <c r="F178" s="11">
        <v>8.0968026752599993</v>
      </c>
      <c r="G178" s="11">
        <v>360.00006888899998</v>
      </c>
      <c r="H178" s="6">
        <f t="shared" si="71"/>
        <v>89.432888823086898</v>
      </c>
      <c r="N178" s="11">
        <v>83.516700146199994</v>
      </c>
      <c r="O178" s="11">
        <v>2.3240735208699999</v>
      </c>
      <c r="P178" s="11">
        <v>181.10500330100001</v>
      </c>
      <c r="Q178" s="6">
        <f t="shared" si="72"/>
        <v>35.935481126662523</v>
      </c>
    </row>
    <row r="179" spans="3:17" x14ac:dyDescent="0.25">
      <c r="C179">
        <f t="shared" ref="C179" si="83">C23</f>
        <v>-4</v>
      </c>
      <c r="D179" s="11">
        <v>13</v>
      </c>
      <c r="E179" s="11">
        <v>791.66353785700005</v>
      </c>
      <c r="F179" s="11">
        <v>9.2463103723</v>
      </c>
      <c r="G179" s="11">
        <v>183.11062711400001</v>
      </c>
      <c r="H179" s="6">
        <f t="shared" si="71"/>
        <v>85.619399087949432</v>
      </c>
      <c r="N179" s="11">
        <v>92.021623814400002</v>
      </c>
      <c r="O179" s="11">
        <v>2.0754342695600001</v>
      </c>
      <c r="P179" s="11">
        <v>392.84454804299997</v>
      </c>
      <c r="Q179" s="6">
        <f t="shared" si="72"/>
        <v>44.338491063804653</v>
      </c>
    </row>
    <row r="180" spans="3:17" x14ac:dyDescent="0.25">
      <c r="C180">
        <f t="shared" ref="C180" si="84">C24</f>
        <v>-2</v>
      </c>
      <c r="D180" s="11">
        <v>14</v>
      </c>
      <c r="E180" s="11">
        <v>846.95482441000001</v>
      </c>
      <c r="F180" s="11">
        <v>11.447076339300001</v>
      </c>
      <c r="G180" s="11">
        <v>143.65652821099999</v>
      </c>
      <c r="H180" s="6">
        <f t="shared" si="71"/>
        <v>73.988746061056858</v>
      </c>
      <c r="N180" s="11">
        <v>97.073975357400002</v>
      </c>
      <c r="O180" s="11">
        <v>2.60513913047</v>
      </c>
      <c r="P180" s="11">
        <v>117.26434154099999</v>
      </c>
      <c r="Q180" s="6">
        <f t="shared" si="72"/>
        <v>37.262491750253133</v>
      </c>
    </row>
    <row r="181" spans="3:17" x14ac:dyDescent="0.25">
      <c r="C181">
        <f t="shared" ref="C181" si="85">C25</f>
        <v>0</v>
      </c>
      <c r="D181" s="11">
        <v>15</v>
      </c>
      <c r="E181" s="11">
        <v>881.73212402299998</v>
      </c>
      <c r="F181" s="11">
        <v>10.929111256700001</v>
      </c>
      <c r="G181" s="11">
        <v>294.92864231099998</v>
      </c>
      <c r="H181" s="6">
        <f t="shared" si="71"/>
        <v>80.677385682432458</v>
      </c>
      <c r="N181" s="11">
        <v>101.71855789200001</v>
      </c>
      <c r="O181" s="11">
        <v>3.1517074149800002</v>
      </c>
      <c r="P181" s="11">
        <v>183.54689495100001</v>
      </c>
      <c r="Q181" s="6">
        <f t="shared" si="72"/>
        <v>32.274111933275847</v>
      </c>
    </row>
    <row r="182" spans="3:17" x14ac:dyDescent="0.25">
      <c r="C182">
        <f t="shared" ref="C182" si="86">C26</f>
        <v>2</v>
      </c>
      <c r="D182" s="11">
        <v>16</v>
      </c>
      <c r="E182" s="11">
        <v>894.678536377</v>
      </c>
      <c r="F182" s="11">
        <v>9.6874431848500002</v>
      </c>
      <c r="G182" s="11">
        <v>237.01229393</v>
      </c>
      <c r="H182" s="6">
        <f t="shared" si="71"/>
        <v>92.35445507191929</v>
      </c>
      <c r="N182" s="11">
        <v>103.421770325</v>
      </c>
      <c r="O182" s="11">
        <v>2.8947946581999999</v>
      </c>
      <c r="P182" s="11">
        <v>301.05912826500003</v>
      </c>
      <c r="Q182" s="6">
        <f t="shared" si="72"/>
        <v>35.726807092185339</v>
      </c>
    </row>
    <row r="183" spans="3:17" x14ac:dyDescent="0.25">
      <c r="C183">
        <f t="shared" ref="C183" si="87">C27</f>
        <v>4</v>
      </c>
      <c r="D183" s="11">
        <v>17</v>
      </c>
      <c r="E183" s="11">
        <v>902.39121979399999</v>
      </c>
      <c r="F183" s="11">
        <v>8.9050507977900004</v>
      </c>
      <c r="G183" s="11">
        <v>203.77291892599999</v>
      </c>
      <c r="H183" s="6">
        <f t="shared" si="71"/>
        <v>101.33476386433975</v>
      </c>
      <c r="N183" s="11">
        <v>104.927857343</v>
      </c>
      <c r="O183" s="11">
        <v>1.97180864178</v>
      </c>
      <c r="P183" s="11">
        <v>137.034874336</v>
      </c>
      <c r="Q183" s="6">
        <f t="shared" si="72"/>
        <v>53.214016370411606</v>
      </c>
    </row>
    <row r="184" spans="3:17" x14ac:dyDescent="0.25">
      <c r="C184">
        <f t="shared" ref="C184" si="88">C28</f>
        <v>6</v>
      </c>
      <c r="D184" s="11">
        <v>18</v>
      </c>
      <c r="E184" s="11">
        <v>881.63264375599999</v>
      </c>
      <c r="F184" s="11">
        <v>10.5223921113</v>
      </c>
      <c r="G184" s="11">
        <v>1958.48827108</v>
      </c>
      <c r="H184" s="6">
        <f t="shared" si="71"/>
        <v>83.786332464194558</v>
      </c>
      <c r="N184" s="11">
        <v>103.622579687</v>
      </c>
      <c r="O184" s="11">
        <v>1.83561371165</v>
      </c>
      <c r="P184" s="11">
        <v>127.09903287</v>
      </c>
      <c r="Q184" s="6">
        <f t="shared" si="72"/>
        <v>56.451190699515713</v>
      </c>
    </row>
    <row r="185" spans="3:17" x14ac:dyDescent="0.25">
      <c r="C185">
        <f t="shared" ref="C185" si="89">C29</f>
        <v>8</v>
      </c>
      <c r="D185" s="11">
        <v>19</v>
      </c>
      <c r="E185" s="11">
        <v>855.77421102699998</v>
      </c>
      <c r="F185" s="11">
        <v>13.599339715099999</v>
      </c>
      <c r="G185" s="11">
        <v>165.06054329400001</v>
      </c>
      <c r="H185" s="6">
        <f t="shared" si="71"/>
        <v>62.927629499305233</v>
      </c>
      <c r="N185" s="11">
        <v>100.76026013400001</v>
      </c>
      <c r="O185" s="11">
        <v>2.25576680579</v>
      </c>
      <c r="P185" s="11">
        <v>128.51393364899999</v>
      </c>
      <c r="Q185" s="6">
        <f t="shared" si="72"/>
        <v>44.667853022472507</v>
      </c>
    </row>
    <row r="186" spans="3:17" x14ac:dyDescent="0.25">
      <c r="C186">
        <f t="shared" ref="C186" si="90">C30</f>
        <v>10</v>
      </c>
      <c r="D186" s="11">
        <v>20</v>
      </c>
      <c r="E186" s="11">
        <v>792.43905151399997</v>
      </c>
      <c r="F186" s="11">
        <v>8.7359633667800001</v>
      </c>
      <c r="G186" s="11">
        <v>470.03519340499997</v>
      </c>
      <c r="H186" s="6">
        <f t="shared" si="71"/>
        <v>90.709978767468911</v>
      </c>
      <c r="N186" s="11">
        <v>94.658824310300005</v>
      </c>
      <c r="O186" s="11">
        <v>3.9088833138300001</v>
      </c>
      <c r="P186" s="11">
        <v>46.216160087600002</v>
      </c>
      <c r="Q186" s="6">
        <f t="shared" si="72"/>
        <v>24.216334106313202</v>
      </c>
    </row>
    <row r="187" spans="3:17" x14ac:dyDescent="0.25">
      <c r="C187">
        <f t="shared" ref="C187" si="91">C31</f>
        <v>12</v>
      </c>
      <c r="D187" s="11">
        <v>21</v>
      </c>
      <c r="E187" s="11">
        <v>724.37186523399998</v>
      </c>
      <c r="F187" s="11">
        <v>11.9374781239</v>
      </c>
      <c r="G187" s="11">
        <v>677.77540321399999</v>
      </c>
      <c r="H187" s="6">
        <f t="shared" si="71"/>
        <v>60.680476874234984</v>
      </c>
      <c r="N187" s="11">
        <v>86.141056213400006</v>
      </c>
      <c r="O187" s="11">
        <v>2.0207982438799998</v>
      </c>
      <c r="P187" s="11">
        <v>74.324762954700006</v>
      </c>
      <c r="Q187" s="6">
        <f t="shared" si="72"/>
        <v>42.627242216920337</v>
      </c>
    </row>
    <row r="188" spans="3:17" x14ac:dyDescent="0.25">
      <c r="C188">
        <f t="shared" ref="C188" si="92">C32</f>
        <v>14</v>
      </c>
      <c r="D188" s="11">
        <v>22</v>
      </c>
      <c r="E188" s="11">
        <v>620.64253540000004</v>
      </c>
      <c r="F188" s="11">
        <v>9.0406226503799996</v>
      </c>
      <c r="G188" s="11">
        <v>265.40458580000001</v>
      </c>
      <c r="H188" s="6">
        <f t="shared" si="71"/>
        <v>68.650419268844601</v>
      </c>
      <c r="N188" s="11">
        <v>75.905300598099998</v>
      </c>
      <c r="O188" s="11">
        <v>2.0581699328099998</v>
      </c>
      <c r="P188" s="11">
        <v>246.200329399</v>
      </c>
      <c r="Q188" s="6">
        <f t="shared" si="72"/>
        <v>36.879996830226361</v>
      </c>
    </row>
    <row r="189" spans="3:17" x14ac:dyDescent="0.25">
      <c r="C189">
        <f t="shared" ref="C189" si="93">C33</f>
        <v>16</v>
      </c>
      <c r="D189" s="11">
        <v>23</v>
      </c>
      <c r="E189" s="11">
        <v>501.68523254399997</v>
      </c>
      <c r="F189" s="11">
        <v>7.3822405932799997</v>
      </c>
      <c r="G189" s="11">
        <v>340.88983512900001</v>
      </c>
      <c r="H189" s="6">
        <f t="shared" si="71"/>
        <v>67.958396398063812</v>
      </c>
      <c r="N189" s="11">
        <v>61.394621429399997</v>
      </c>
      <c r="O189" s="11">
        <v>2.4997379203099999</v>
      </c>
      <c r="P189" s="11">
        <v>64.265799217199998</v>
      </c>
      <c r="Q189" s="6">
        <f t="shared" si="72"/>
        <v>24.560423287008533</v>
      </c>
    </row>
    <row r="190" spans="3:17" x14ac:dyDescent="0.25">
      <c r="C190">
        <f t="shared" ref="C190" si="94">C34</f>
        <v>18</v>
      </c>
      <c r="D190" s="11">
        <v>24</v>
      </c>
      <c r="E190" s="11">
        <v>369.74994873000003</v>
      </c>
      <c r="F190" s="11">
        <v>4.6081118267800001</v>
      </c>
      <c r="G190" s="11">
        <v>180.46778804799999</v>
      </c>
      <c r="H190" s="6">
        <f t="shared" si="71"/>
        <v>80.238927054938543</v>
      </c>
      <c r="N190" s="11">
        <v>45.645210189799997</v>
      </c>
      <c r="O190" s="11">
        <v>1.8994310689</v>
      </c>
      <c r="P190" s="11">
        <v>72.988088684100006</v>
      </c>
      <c r="Q190" s="6">
        <f t="shared" si="72"/>
        <v>24.030990614591815</v>
      </c>
    </row>
    <row r="191" spans="3:17" x14ac:dyDescent="0.25">
      <c r="C191">
        <f t="shared" ref="C191" si="95">C35</f>
        <v>20</v>
      </c>
      <c r="D191" s="11">
        <v>25</v>
      </c>
      <c r="E191" s="11">
        <v>244.10099426299999</v>
      </c>
      <c r="F191" s="11">
        <v>3.6402317859200002</v>
      </c>
      <c r="G191" s="11">
        <v>187.87860897100001</v>
      </c>
      <c r="H191" s="6">
        <f t="shared" si="71"/>
        <v>67.05644272629965</v>
      </c>
      <c r="N191" s="11">
        <v>30.830979538000001</v>
      </c>
      <c r="O191" s="11">
        <v>0.96581535592699996</v>
      </c>
      <c r="P191" s="11">
        <v>89.083012466400007</v>
      </c>
      <c r="Q191" s="6">
        <f t="shared" si="72"/>
        <v>31.922229594711812</v>
      </c>
    </row>
    <row r="192" spans="3:17" x14ac:dyDescent="0.25">
      <c r="C192">
        <f t="shared" ref="C192" si="96">C36</f>
        <v>22</v>
      </c>
      <c r="D192" s="11">
        <v>26</v>
      </c>
      <c r="E192" s="11">
        <v>132.76115791199999</v>
      </c>
      <c r="F192" s="11">
        <v>2.5394950431500001</v>
      </c>
      <c r="G192" s="11">
        <v>419.79785611699998</v>
      </c>
      <c r="H192" s="6">
        <f t="shared" si="71"/>
        <v>52.278565484940856</v>
      </c>
      <c r="N192" s="11">
        <v>17.138727129700001</v>
      </c>
      <c r="O192" s="11">
        <v>0.916546066662</v>
      </c>
      <c r="P192" s="11">
        <v>154.90901112099999</v>
      </c>
      <c r="Q192" s="6">
        <f t="shared" si="72"/>
        <v>18.699253374266402</v>
      </c>
    </row>
    <row r="193" spans="3:17" x14ac:dyDescent="0.25">
      <c r="C193">
        <f t="shared" ref="C193" si="97">C37</f>
        <v>24</v>
      </c>
      <c r="D193" s="11">
        <v>27</v>
      </c>
      <c r="E193" s="11">
        <v>56.173456118700003</v>
      </c>
      <c r="F193" s="11">
        <v>1.6986353806400001</v>
      </c>
      <c r="G193" s="11">
        <v>125.949118779</v>
      </c>
      <c r="H193" s="6">
        <f t="shared" si="71"/>
        <v>33.069755145177396</v>
      </c>
      <c r="N193" s="11">
        <v>7.4968388447400001</v>
      </c>
      <c r="O193" s="11">
        <v>0.71305019677100001</v>
      </c>
      <c r="P193" s="11">
        <v>38.241840761399999</v>
      </c>
      <c r="Q193" s="6">
        <f t="shared" si="72"/>
        <v>10.513760291616119</v>
      </c>
    </row>
    <row r="194" spans="3:17" x14ac:dyDescent="0.25">
      <c r="C194">
        <f t="shared" ref="C194" si="98">C38</f>
        <v>26</v>
      </c>
      <c r="D194" s="11">
        <v>28</v>
      </c>
      <c r="E194" s="11">
        <v>16.032634940800001</v>
      </c>
      <c r="F194" s="11">
        <v>1.3988144849199999</v>
      </c>
      <c r="G194" s="11">
        <v>33.265688540900001</v>
      </c>
      <c r="H194" s="6">
        <f t="shared" si="71"/>
        <v>11.461587732784258</v>
      </c>
      <c r="N194" s="11">
        <v>2.6196791447800001</v>
      </c>
      <c r="O194" s="11">
        <v>0.70230410277300004</v>
      </c>
      <c r="P194" s="11">
        <v>3.4467533523</v>
      </c>
      <c r="Q194" s="6">
        <f t="shared" si="72"/>
        <v>3.7301208044156016</v>
      </c>
    </row>
    <row r="195" spans="3:17" x14ac:dyDescent="0.25">
      <c r="C195">
        <f t="shared" ref="C195" si="99">C39</f>
        <v>28</v>
      </c>
      <c r="D195" s="11">
        <v>29</v>
      </c>
      <c r="E195" s="11">
        <v>2.8632044425399998</v>
      </c>
      <c r="F195" s="11">
        <v>0.97703523410899995</v>
      </c>
      <c r="G195" s="11">
        <v>0</v>
      </c>
      <c r="H195" s="6">
        <f t="shared" si="71"/>
        <v>2.9305027521869036</v>
      </c>
      <c r="N195" s="11">
        <v>1.9447114192499999</v>
      </c>
      <c r="O195" s="11">
        <v>0.42917883721200001</v>
      </c>
      <c r="P195" s="11">
        <v>4.3882374580099998E-2</v>
      </c>
      <c r="Q195" s="6">
        <f t="shared" si="72"/>
        <v>4.5312379144393304</v>
      </c>
    </row>
    <row r="202" spans="3:17" ht="18.75" x14ac:dyDescent="0.3">
      <c r="C202" s="31" t="s">
        <v>62</v>
      </c>
      <c r="D202" s="2"/>
    </row>
    <row r="203" spans="3:17" x14ac:dyDescent="0.25">
      <c r="E203" t="s">
        <v>26</v>
      </c>
      <c r="N203" t="s">
        <v>26</v>
      </c>
    </row>
    <row r="204" spans="3:17" x14ac:dyDescent="0.25">
      <c r="C204" t="s">
        <v>8</v>
      </c>
      <c r="D204" t="s">
        <v>0</v>
      </c>
      <c r="E204" t="s">
        <v>27</v>
      </c>
      <c r="F204" t="s">
        <v>24</v>
      </c>
      <c r="G204" t="s">
        <v>28</v>
      </c>
      <c r="H204" t="s">
        <v>30</v>
      </c>
      <c r="N204" t="s">
        <v>27</v>
      </c>
      <c r="O204" t="s">
        <v>24</v>
      </c>
      <c r="P204" t="s">
        <v>28</v>
      </c>
      <c r="Q204" t="s">
        <v>31</v>
      </c>
    </row>
    <row r="205" spans="3:17" x14ac:dyDescent="0.25">
      <c r="C205" s="1">
        <f>C11</f>
        <v>-28</v>
      </c>
      <c r="D205" s="11">
        <v>1</v>
      </c>
      <c r="E205" s="11">
        <v>2.0715538928099999</v>
      </c>
      <c r="F205" s="11">
        <v>1.0056504883099999</v>
      </c>
      <c r="G205" s="11">
        <v>0</v>
      </c>
      <c r="H205" s="6">
        <f>E205/F205</f>
        <v>2.0599143707385408</v>
      </c>
      <c r="N205" s="11">
        <v>1.86623575807</v>
      </c>
      <c r="O205" s="11">
        <v>0.600847041335</v>
      </c>
      <c r="P205" s="11">
        <v>0.63182750294599999</v>
      </c>
      <c r="Q205" s="6">
        <f>N205/O205</f>
        <v>3.1060080680824842</v>
      </c>
    </row>
    <row r="206" spans="3:17" x14ac:dyDescent="0.25">
      <c r="C206" s="1">
        <f t="shared" ref="C206:C233" si="100">C12</f>
        <v>-26</v>
      </c>
      <c r="D206" s="11">
        <v>2</v>
      </c>
      <c r="E206" s="11">
        <v>2.1693971205699998</v>
      </c>
      <c r="F206" s="11">
        <v>1.07929608043</v>
      </c>
      <c r="G206" s="11">
        <v>0</v>
      </c>
      <c r="H206" s="6">
        <f t="shared" ref="H206:H233" si="101">E206/F206</f>
        <v>2.0100111173439035</v>
      </c>
      <c r="N206" s="11">
        <v>1.92858842928</v>
      </c>
      <c r="O206" s="11">
        <v>0.57712980922400003</v>
      </c>
      <c r="P206" s="11">
        <v>0.85376733176599995</v>
      </c>
      <c r="Q206" s="6">
        <f t="shared" ref="Q206:Q233" si="102">N206/O206</f>
        <v>3.3416891632632018</v>
      </c>
    </row>
    <row r="207" spans="3:17" x14ac:dyDescent="0.25">
      <c r="C207" s="1">
        <f t="shared" si="100"/>
        <v>-24</v>
      </c>
      <c r="D207" s="11">
        <v>3</v>
      </c>
      <c r="E207" s="11">
        <v>2.2564515912499998</v>
      </c>
      <c r="F207" s="11">
        <v>1.0946865916299999</v>
      </c>
      <c r="G207" s="11">
        <v>0</v>
      </c>
      <c r="H207" s="6">
        <f t="shared" si="101"/>
        <v>2.061276358459931</v>
      </c>
      <c r="N207" s="11">
        <v>1.9237757229800001</v>
      </c>
      <c r="O207" s="11">
        <v>0.60945575803499996</v>
      </c>
      <c r="P207" s="11">
        <v>0.46109654903399999</v>
      </c>
      <c r="Q207" s="6">
        <f t="shared" si="102"/>
        <v>3.1565469644303881</v>
      </c>
    </row>
    <row r="208" spans="3:17" x14ac:dyDescent="0.25">
      <c r="C208" s="1">
        <f t="shared" si="100"/>
        <v>-22</v>
      </c>
      <c r="D208" s="11">
        <v>4</v>
      </c>
      <c r="E208" s="11">
        <v>2.7615105194199998</v>
      </c>
      <c r="F208" s="11">
        <v>1.21339618634</v>
      </c>
      <c r="G208" s="11">
        <v>0.12523961534700001</v>
      </c>
      <c r="H208" s="6">
        <f t="shared" si="101"/>
        <v>2.2758523147741374</v>
      </c>
      <c r="N208" s="11">
        <v>1.9393842126800001</v>
      </c>
      <c r="O208" s="11">
        <v>0.59047007297800003</v>
      </c>
      <c r="P208" s="11">
        <v>0.79932068843500004</v>
      </c>
      <c r="Q208" s="6">
        <f t="shared" si="102"/>
        <v>3.2844750334235115</v>
      </c>
    </row>
    <row r="209" spans="3:17" x14ac:dyDescent="0.25">
      <c r="C209" s="1">
        <f t="shared" si="100"/>
        <v>-20</v>
      </c>
      <c r="D209" s="11">
        <v>5</v>
      </c>
      <c r="E209" s="11">
        <v>3.6658844364499998</v>
      </c>
      <c r="F209" s="11">
        <v>1.42631496521</v>
      </c>
      <c r="G209" s="11">
        <v>0.13897821751</v>
      </c>
      <c r="H209" s="6">
        <f t="shared" si="101"/>
        <v>2.5701787654666179</v>
      </c>
      <c r="N209" s="11">
        <v>1.9631510643200001</v>
      </c>
      <c r="O209" s="11">
        <v>0.65972326886099997</v>
      </c>
      <c r="P209" s="11">
        <v>0.30041355021499999</v>
      </c>
      <c r="Q209" s="6">
        <f t="shared" si="102"/>
        <v>2.9757189976175074</v>
      </c>
    </row>
    <row r="210" spans="3:17" x14ac:dyDescent="0.25">
      <c r="C210" s="1">
        <f t="shared" si="100"/>
        <v>-18</v>
      </c>
      <c r="D210" s="11">
        <v>6</v>
      </c>
      <c r="E210" s="11">
        <v>11.285658359499999</v>
      </c>
      <c r="F210" s="11">
        <v>2.1737785662200002</v>
      </c>
      <c r="G210" s="11">
        <v>3.13702844083</v>
      </c>
      <c r="H210" s="6">
        <f t="shared" si="101"/>
        <v>5.1917240030224034</v>
      </c>
      <c r="N210" s="11">
        <v>2.6156462878000002</v>
      </c>
      <c r="O210" s="11">
        <v>0.78004320276299999</v>
      </c>
      <c r="P210" s="11">
        <v>2.2948243320000001</v>
      </c>
      <c r="Q210" s="6">
        <f t="shared" si="102"/>
        <v>3.3532069487114167</v>
      </c>
    </row>
    <row r="211" spans="3:17" x14ac:dyDescent="0.25">
      <c r="C211" s="1">
        <f t="shared" si="100"/>
        <v>-16</v>
      </c>
      <c r="D211" s="11">
        <v>7</v>
      </c>
      <c r="E211" s="11">
        <v>184.91473361999999</v>
      </c>
      <c r="F211" s="11">
        <v>4.4276673364599999</v>
      </c>
      <c r="G211" s="11">
        <v>48.215020728100001</v>
      </c>
      <c r="H211" s="6">
        <f t="shared" si="101"/>
        <v>41.763465854199126</v>
      </c>
      <c r="N211" s="11">
        <v>26.6236792612</v>
      </c>
      <c r="O211" s="11">
        <v>1.4684968864900001</v>
      </c>
      <c r="P211" s="11">
        <v>26.840551977200001</v>
      </c>
      <c r="Q211" s="6">
        <f t="shared" si="102"/>
        <v>18.129884718268549</v>
      </c>
    </row>
    <row r="212" spans="3:17" x14ac:dyDescent="0.25">
      <c r="C212" s="1">
        <f t="shared" si="100"/>
        <v>-14</v>
      </c>
      <c r="D212" s="11">
        <v>8</v>
      </c>
      <c r="E212" s="11">
        <v>243.52610690399999</v>
      </c>
      <c r="F212" s="11">
        <v>4.5862913976100002</v>
      </c>
      <c r="G212" s="11">
        <v>69.440074404100002</v>
      </c>
      <c r="H212" s="6">
        <f t="shared" si="101"/>
        <v>53.098699099430505</v>
      </c>
      <c r="N212" s="11">
        <v>27.788191472499999</v>
      </c>
      <c r="O212" s="11">
        <v>1.4035923555500001</v>
      </c>
      <c r="P212" s="11">
        <v>26.963069001800001</v>
      </c>
      <c r="Q212" s="6">
        <f t="shared" si="102"/>
        <v>19.797907392856345</v>
      </c>
    </row>
    <row r="213" spans="3:17" x14ac:dyDescent="0.25">
      <c r="C213" s="1">
        <f t="shared" si="100"/>
        <v>-12</v>
      </c>
      <c r="D213" s="11">
        <v>9</v>
      </c>
      <c r="E213" s="11">
        <v>466.71656230899998</v>
      </c>
      <c r="F213" s="11">
        <v>7.0696651000599999</v>
      </c>
      <c r="G213" s="11">
        <v>78.313740374999995</v>
      </c>
      <c r="H213" s="6">
        <f t="shared" si="101"/>
        <v>66.016785194681844</v>
      </c>
      <c r="N213" s="11">
        <v>57.551288903900002</v>
      </c>
      <c r="O213" s="11">
        <v>1.9890436681999999</v>
      </c>
      <c r="P213" s="11">
        <v>37.721712785599998</v>
      </c>
      <c r="Q213" s="6">
        <f t="shared" si="102"/>
        <v>28.934150528721915</v>
      </c>
    </row>
    <row r="214" spans="3:17" x14ac:dyDescent="0.25">
      <c r="C214" s="1">
        <f t="shared" si="100"/>
        <v>-10</v>
      </c>
      <c r="D214" s="11">
        <v>10</v>
      </c>
      <c r="E214" s="11">
        <v>553.09697596199999</v>
      </c>
      <c r="F214" s="11">
        <v>8.2003187835200002</v>
      </c>
      <c r="G214" s="11">
        <v>74.120042959800003</v>
      </c>
      <c r="H214" s="6">
        <f t="shared" si="101"/>
        <v>67.448228607105705</v>
      </c>
      <c r="N214" s="11">
        <v>65.113956610399995</v>
      </c>
      <c r="O214" s="11">
        <v>1.7562309733299999</v>
      </c>
      <c r="P214" s="11">
        <v>49.942104617799998</v>
      </c>
      <c r="Q214" s="6">
        <f t="shared" si="102"/>
        <v>37.075964152333015</v>
      </c>
    </row>
    <row r="215" spans="3:17" x14ac:dyDescent="0.25">
      <c r="C215" s="1">
        <f t="shared" si="100"/>
        <v>-8</v>
      </c>
      <c r="D215" s="11">
        <v>11</v>
      </c>
      <c r="E215" s="11">
        <v>644.05871581999997</v>
      </c>
      <c r="F215" s="11">
        <v>8.1090515267600001</v>
      </c>
      <c r="G215" s="11">
        <v>89.132014181100004</v>
      </c>
      <c r="H215" s="6">
        <f t="shared" si="101"/>
        <v>79.424666829973376</v>
      </c>
      <c r="N215" s="11">
        <v>75.432222852500004</v>
      </c>
      <c r="O215" s="11">
        <v>2.19169739765</v>
      </c>
      <c r="P215" s="11">
        <v>41.227839675600002</v>
      </c>
      <c r="Q215" s="6">
        <f t="shared" si="102"/>
        <v>34.417261677355903</v>
      </c>
    </row>
    <row r="216" spans="3:17" x14ac:dyDescent="0.25">
      <c r="C216" s="1">
        <f t="shared" si="100"/>
        <v>-6</v>
      </c>
      <c r="D216" s="11">
        <v>12</v>
      </c>
      <c r="E216" s="11">
        <v>727.80150170399997</v>
      </c>
      <c r="F216" s="11">
        <v>10.5422255759</v>
      </c>
      <c r="G216" s="11">
        <v>88.573572046600006</v>
      </c>
      <c r="H216" s="6">
        <f t="shared" si="101"/>
        <v>69.036798393670011</v>
      </c>
      <c r="N216" s="11">
        <v>84.134988223799994</v>
      </c>
      <c r="O216" s="11">
        <v>2.2006843031600001</v>
      </c>
      <c r="P216" s="11">
        <v>46.945245742799997</v>
      </c>
      <c r="Q216" s="6">
        <f t="shared" si="102"/>
        <v>38.23128474310883</v>
      </c>
    </row>
    <row r="217" spans="3:17" x14ac:dyDescent="0.25">
      <c r="C217" s="1">
        <f t="shared" si="100"/>
        <v>-4</v>
      </c>
      <c r="D217" s="11">
        <v>13</v>
      </c>
      <c r="E217" s="11">
        <v>796.582024757</v>
      </c>
      <c r="F217" s="11">
        <v>11.794001594499999</v>
      </c>
      <c r="G217" s="11">
        <v>96.203842731199998</v>
      </c>
      <c r="H217" s="6">
        <f t="shared" si="101"/>
        <v>67.541285150281567</v>
      </c>
      <c r="N217" s="11">
        <v>92.006201886100001</v>
      </c>
      <c r="O217" s="11">
        <v>2.1636085085799999</v>
      </c>
      <c r="P217" s="11">
        <v>378.06869324199999</v>
      </c>
      <c r="Q217" s="6">
        <f t="shared" si="102"/>
        <v>42.524422288616663</v>
      </c>
    </row>
    <row r="218" spans="3:17" x14ac:dyDescent="0.25">
      <c r="C218" s="1">
        <f t="shared" si="100"/>
        <v>-2</v>
      </c>
      <c r="D218" s="11">
        <v>14</v>
      </c>
      <c r="E218" s="11">
        <v>851.12872553800003</v>
      </c>
      <c r="F218" s="11">
        <v>13.6715549768</v>
      </c>
      <c r="G218" s="11">
        <v>87.821671990799999</v>
      </c>
      <c r="H218" s="6">
        <f t="shared" si="101"/>
        <v>62.255444020985642</v>
      </c>
      <c r="N218" s="11">
        <v>97.434767480000005</v>
      </c>
      <c r="O218" s="11">
        <v>2.6187834488399999</v>
      </c>
      <c r="P218" s="11">
        <v>45.892758986499999</v>
      </c>
      <c r="Q218" s="6">
        <f t="shared" si="102"/>
        <v>37.206118559806505</v>
      </c>
    </row>
    <row r="219" spans="3:17" x14ac:dyDescent="0.25">
      <c r="C219" s="1">
        <f t="shared" si="100"/>
        <v>0</v>
      </c>
      <c r="D219" s="11">
        <v>15</v>
      </c>
      <c r="E219" s="11">
        <v>887.12415893599996</v>
      </c>
      <c r="F219" s="11">
        <v>12.5146308708</v>
      </c>
      <c r="G219" s="11">
        <v>87.606274490399997</v>
      </c>
      <c r="H219" s="6">
        <f t="shared" si="101"/>
        <v>70.886961676664328</v>
      </c>
      <c r="N219" s="11">
        <v>102.526883087</v>
      </c>
      <c r="O219" s="11">
        <v>2.9055941546000001</v>
      </c>
      <c r="P219" s="11">
        <v>44.7849950409</v>
      </c>
      <c r="Q219" s="6">
        <f t="shared" si="102"/>
        <v>35.286030199601086</v>
      </c>
    </row>
    <row r="220" spans="3:17" x14ac:dyDescent="0.25">
      <c r="C220" s="1">
        <f t="shared" si="100"/>
        <v>2</v>
      </c>
      <c r="D220" s="11">
        <v>16</v>
      </c>
      <c r="E220" s="11">
        <v>900.75110717799998</v>
      </c>
      <c r="F220" s="11">
        <v>11.3047757769</v>
      </c>
      <c r="G220" s="11">
        <v>104.892131996</v>
      </c>
      <c r="H220" s="6">
        <f t="shared" si="101"/>
        <v>79.67881229617845</v>
      </c>
      <c r="N220" s="11">
        <v>104.340107727</v>
      </c>
      <c r="O220" s="11">
        <v>2.51262099147</v>
      </c>
      <c r="P220" s="11">
        <v>53.677653083800003</v>
      </c>
      <c r="Q220" s="6">
        <f t="shared" si="102"/>
        <v>41.526401347923226</v>
      </c>
    </row>
    <row r="221" spans="3:17" x14ac:dyDescent="0.25">
      <c r="C221" s="1">
        <f t="shared" si="100"/>
        <v>4</v>
      </c>
      <c r="D221" s="11">
        <v>17</v>
      </c>
      <c r="E221" s="11">
        <v>908.66960832200004</v>
      </c>
      <c r="F221" s="11">
        <v>13.3928683692</v>
      </c>
      <c r="G221" s="11">
        <v>83.050205455099999</v>
      </c>
      <c r="H221" s="6">
        <f t="shared" si="101"/>
        <v>67.847273882844704</v>
      </c>
      <c r="N221" s="11">
        <v>105.691114089</v>
      </c>
      <c r="O221" s="11">
        <v>2.49246921142</v>
      </c>
      <c r="P221" s="11">
        <v>48.714506298899998</v>
      </c>
      <c r="Q221" s="6">
        <f t="shared" si="102"/>
        <v>42.404180402608084</v>
      </c>
    </row>
    <row r="222" spans="3:17" x14ac:dyDescent="0.25">
      <c r="C222" s="1">
        <f t="shared" si="100"/>
        <v>6</v>
      </c>
      <c r="D222" s="11">
        <v>18</v>
      </c>
      <c r="E222" s="11">
        <v>887.88319067899999</v>
      </c>
      <c r="F222" s="11">
        <v>12.117842594800001</v>
      </c>
      <c r="G222" s="11">
        <v>94.139470792300003</v>
      </c>
      <c r="H222" s="6">
        <f t="shared" si="101"/>
        <v>73.270731463371845</v>
      </c>
      <c r="N222" s="11">
        <v>103.851319706</v>
      </c>
      <c r="O222" s="11">
        <v>2.3901916917600001</v>
      </c>
      <c r="P222" s="11">
        <v>53.235497044600002</v>
      </c>
      <c r="Q222" s="6">
        <f t="shared" si="102"/>
        <v>43.448950167477925</v>
      </c>
    </row>
    <row r="223" spans="3:17" x14ac:dyDescent="0.25">
      <c r="C223" s="1">
        <f t="shared" si="100"/>
        <v>8</v>
      </c>
      <c r="D223" s="11">
        <v>19</v>
      </c>
      <c r="E223" s="11">
        <v>863.10512371499999</v>
      </c>
      <c r="F223" s="11">
        <v>14.875748206200001</v>
      </c>
      <c r="G223" s="11">
        <v>85.3966109996</v>
      </c>
      <c r="H223" s="6">
        <f t="shared" si="101"/>
        <v>58.020955433708536</v>
      </c>
      <c r="N223" s="11">
        <v>100.39724139800001</v>
      </c>
      <c r="O223" s="11">
        <v>2.5456368241999998</v>
      </c>
      <c r="P223" s="11">
        <v>45.073656043200003</v>
      </c>
      <c r="Q223" s="6">
        <f t="shared" si="102"/>
        <v>39.438949202642512</v>
      </c>
    </row>
    <row r="224" spans="3:17" x14ac:dyDescent="0.25">
      <c r="C224" s="1">
        <f t="shared" si="100"/>
        <v>10</v>
      </c>
      <c r="D224" s="11">
        <v>20</v>
      </c>
      <c r="E224" s="11">
        <v>800.52118774400003</v>
      </c>
      <c r="F224" s="11">
        <v>15.671745290800001</v>
      </c>
      <c r="G224" s="11">
        <v>65.558887062099998</v>
      </c>
      <c r="H224" s="6">
        <f t="shared" si="101"/>
        <v>51.080538439706579</v>
      </c>
      <c r="N224" s="11">
        <v>95.233441772500001</v>
      </c>
      <c r="O224" s="11">
        <v>3.3836465001099998</v>
      </c>
      <c r="P224" s="11">
        <v>33.849542274500003</v>
      </c>
      <c r="Q224" s="6">
        <f t="shared" si="102"/>
        <v>28.145210136284636</v>
      </c>
    </row>
    <row r="225" spans="3:17" x14ac:dyDescent="0.25">
      <c r="C225" s="1">
        <f t="shared" si="100"/>
        <v>12</v>
      </c>
      <c r="D225" s="11">
        <v>21</v>
      </c>
      <c r="E225" s="11">
        <v>731.50346923799998</v>
      </c>
      <c r="F225" s="11">
        <v>15.5266283417</v>
      </c>
      <c r="G225" s="11">
        <v>59.639347534199999</v>
      </c>
      <c r="H225" s="6">
        <f t="shared" si="101"/>
        <v>47.112834360399724</v>
      </c>
      <c r="N225" s="11">
        <v>87.086506500200002</v>
      </c>
      <c r="O225" s="11">
        <v>2.6019886159899999</v>
      </c>
      <c r="P225" s="11">
        <v>38.412794647200002</v>
      </c>
      <c r="Q225" s="6">
        <f t="shared" si="102"/>
        <v>33.469211189098722</v>
      </c>
    </row>
    <row r="226" spans="3:17" x14ac:dyDescent="0.25">
      <c r="C226" s="1">
        <f t="shared" si="100"/>
        <v>14</v>
      </c>
      <c r="D226" s="11">
        <v>22</v>
      </c>
      <c r="E226" s="11">
        <v>627.07131225600006</v>
      </c>
      <c r="F226" s="11">
        <v>13.959385361700001</v>
      </c>
      <c r="G226" s="11">
        <v>66.520698928800002</v>
      </c>
      <c r="H226" s="6">
        <f t="shared" si="101"/>
        <v>44.921126253629986</v>
      </c>
      <c r="N226" s="11">
        <v>76.820530853299999</v>
      </c>
      <c r="O226" s="11">
        <v>2.3823324704200002</v>
      </c>
      <c r="P226" s="11">
        <v>47.750661334999997</v>
      </c>
      <c r="Q226" s="6">
        <f t="shared" si="102"/>
        <v>32.245932004510145</v>
      </c>
    </row>
    <row r="227" spans="3:17" x14ac:dyDescent="0.25">
      <c r="C227" s="1">
        <f t="shared" si="100"/>
        <v>16</v>
      </c>
      <c r="D227" s="11">
        <v>23</v>
      </c>
      <c r="E227" s="11">
        <v>507.938423462</v>
      </c>
      <c r="F227" s="11">
        <v>10.452934412999999</v>
      </c>
      <c r="G227" s="11">
        <v>63.480498275800002</v>
      </c>
      <c r="H227" s="6">
        <f t="shared" si="101"/>
        <v>48.592902566220282</v>
      </c>
      <c r="N227" s="11">
        <v>61.990281448399998</v>
      </c>
      <c r="O227" s="11">
        <v>2.3680024158999999</v>
      </c>
      <c r="P227" s="11">
        <v>32.988427772500003</v>
      </c>
      <c r="Q227" s="6">
        <f t="shared" si="102"/>
        <v>26.178301606520755</v>
      </c>
    </row>
    <row r="228" spans="3:17" x14ac:dyDescent="0.25">
      <c r="C228" s="1">
        <f t="shared" si="100"/>
        <v>18</v>
      </c>
      <c r="D228" s="11">
        <v>24</v>
      </c>
      <c r="E228" s="11">
        <v>373.540656738</v>
      </c>
      <c r="F228" s="11">
        <v>7.7438862013799996</v>
      </c>
      <c r="G228" s="11">
        <v>63.805578804</v>
      </c>
      <c r="H228" s="6">
        <f t="shared" si="101"/>
        <v>48.236847368887361</v>
      </c>
      <c r="N228" s="11">
        <v>46.255495376600003</v>
      </c>
      <c r="O228" s="11">
        <v>1.9114257752899999</v>
      </c>
      <c r="P228" s="11">
        <v>31.041033535</v>
      </c>
      <c r="Q228" s="6">
        <f t="shared" si="102"/>
        <v>24.199472443329462</v>
      </c>
    </row>
    <row r="229" spans="3:17" x14ac:dyDescent="0.25">
      <c r="C229" s="1">
        <f t="shared" si="100"/>
        <v>20</v>
      </c>
      <c r="D229" s="11">
        <v>25</v>
      </c>
      <c r="E229" s="11">
        <v>245.66462768599999</v>
      </c>
      <c r="F229" s="11">
        <v>5.8586864900600002</v>
      </c>
      <c r="G229" s="11">
        <v>48.876076469399997</v>
      </c>
      <c r="H229" s="6">
        <f t="shared" si="101"/>
        <v>41.931690337552794</v>
      </c>
      <c r="N229" s="11">
        <v>30.833478279099999</v>
      </c>
      <c r="O229" s="11">
        <v>1.19630093217</v>
      </c>
      <c r="P229" s="11">
        <v>32.9224052048</v>
      </c>
      <c r="Q229" s="6">
        <f t="shared" si="102"/>
        <v>25.774015090977475</v>
      </c>
    </row>
    <row r="230" spans="3:17" x14ac:dyDescent="0.25">
      <c r="C230" s="1">
        <f t="shared" si="100"/>
        <v>22</v>
      </c>
      <c r="D230" s="11">
        <v>26</v>
      </c>
      <c r="E230" s="11">
        <v>133.811535271</v>
      </c>
      <c r="F230" s="11">
        <v>3.0155460980500002</v>
      </c>
      <c r="G230" s="11">
        <v>53.391837801299999</v>
      </c>
      <c r="H230" s="6">
        <f t="shared" si="101"/>
        <v>44.373898100091751</v>
      </c>
      <c r="N230" s="11">
        <v>17.116452431199999</v>
      </c>
      <c r="O230" s="11">
        <v>1.0093105037000001</v>
      </c>
      <c r="P230" s="11">
        <v>21.651263548399999</v>
      </c>
      <c r="Q230" s="6">
        <f t="shared" si="102"/>
        <v>16.958559698381546</v>
      </c>
    </row>
    <row r="231" spans="3:17" x14ac:dyDescent="0.25">
      <c r="C231" s="1">
        <f t="shared" si="100"/>
        <v>24</v>
      </c>
      <c r="D231" s="11">
        <v>27</v>
      </c>
      <c r="E231" s="11">
        <v>56.628872871399999</v>
      </c>
      <c r="F231" s="11">
        <v>1.9256392098399999</v>
      </c>
      <c r="G231" s="11">
        <v>39.456680224499998</v>
      </c>
      <c r="H231" s="6">
        <f t="shared" si="101"/>
        <v>29.407831218863297</v>
      </c>
      <c r="N231" s="11">
        <v>7.56200259465</v>
      </c>
      <c r="O231" s="11">
        <v>0.88440268629999996</v>
      </c>
      <c r="P231" s="11">
        <v>11.0973253021</v>
      </c>
      <c r="Q231" s="6">
        <f t="shared" si="102"/>
        <v>8.5504066323978556</v>
      </c>
    </row>
    <row r="232" spans="3:17" x14ac:dyDescent="0.25">
      <c r="C232" s="1">
        <f t="shared" si="100"/>
        <v>26</v>
      </c>
      <c r="D232" s="11">
        <v>28</v>
      </c>
      <c r="E232" s="11">
        <v>16.026180099000001</v>
      </c>
      <c r="F232" s="11">
        <v>1.580220285</v>
      </c>
      <c r="G232" s="11">
        <v>12.715714847299999</v>
      </c>
      <c r="H232" s="6">
        <f t="shared" si="101"/>
        <v>10.14173799129531</v>
      </c>
      <c r="N232" s="11">
        <v>2.6808234476599999</v>
      </c>
      <c r="O232" s="11">
        <v>0.77844737557800003</v>
      </c>
      <c r="P232" s="11">
        <v>3.5476348797499999</v>
      </c>
      <c r="Q232" s="6">
        <f t="shared" si="102"/>
        <v>3.4438081902061506</v>
      </c>
    </row>
    <row r="233" spans="3:17" x14ac:dyDescent="0.25">
      <c r="C233" s="1">
        <f t="shared" si="100"/>
        <v>28</v>
      </c>
      <c r="D233" s="11">
        <v>29</v>
      </c>
      <c r="E233" s="11">
        <v>3.0465549253500002</v>
      </c>
      <c r="F233" s="11">
        <v>1.2846140231100001</v>
      </c>
      <c r="G233" s="11">
        <v>0</v>
      </c>
      <c r="H233" s="6">
        <f t="shared" si="101"/>
        <v>2.3715722158897274</v>
      </c>
      <c r="N233" s="11">
        <v>1.9230873424299999</v>
      </c>
      <c r="O233" s="11">
        <v>0.52426717072200002</v>
      </c>
      <c r="P233" s="11">
        <v>0.97650157946799998</v>
      </c>
      <c r="Q233" s="6">
        <f t="shared" si="102"/>
        <v>3.6681437439265938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2022-05-11T20:16:24Z</dcterms:modified>
</cp:coreProperties>
</file>