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CSF_Data\ROIs\UM_ROIs\"/>
    </mc:Choice>
  </mc:AlternateContent>
  <xr:revisionPtr revIDLastSave="0" documentId="13_ncr:1_{CAD99D9C-63AF-4E87-BE04-FCF61A5D9B1A}" xr6:coauthVersionLast="47" xr6:coauthVersionMax="47" xr10:uidLastSave="{00000000-0000-0000-0000-000000000000}"/>
  <bookViews>
    <workbookView xWindow="3240" yWindow="990" windowWidth="24195" windowHeight="135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2" i="3" l="1"/>
  <c r="AG112" i="3"/>
  <c r="AG74" i="3"/>
  <c r="P74" i="3"/>
  <c r="P60" i="3"/>
  <c r="O60" i="3" s="1"/>
  <c r="H175" i="3"/>
  <c r="H173" i="3"/>
  <c r="H167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4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17" i="3"/>
  <c r="AF33" i="3"/>
  <c r="O61" i="3" l="1"/>
  <c r="AK29" i="3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P35" i="3" s="1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9" i="3" l="1"/>
  <c r="P13" i="3"/>
  <c r="AG13" i="3"/>
  <c r="C195" i="3"/>
  <c r="AG39" i="3"/>
  <c r="P39" i="3"/>
  <c r="C167" i="3"/>
  <c r="P11" i="3"/>
  <c r="AG11" i="3"/>
  <c r="C192" i="3"/>
  <c r="P36" i="3"/>
  <c r="AG36" i="3"/>
  <c r="C193" i="3"/>
  <c r="AG37" i="3"/>
  <c r="P37" i="3"/>
  <c r="C194" i="3"/>
  <c r="AG38" i="3"/>
  <c r="P38" i="3"/>
  <c r="C168" i="3"/>
  <c r="P12" i="3"/>
  <c r="AG12" i="3"/>
  <c r="C191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<sst xmlns="http://schemas.openxmlformats.org/spreadsheetml/2006/main" count="242" uniqueCount="66">
  <si>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</si>
  <si>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</si>
  <si>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</si>
  <si>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</si>
  <si>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</si>
  <si>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</si>
  <si>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</si>
  <si>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</si>
  <si>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</si>
  <si>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</si>
  <si>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</si>
  <si>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</si>
  <si>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</si>
  <si>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</si>
  <si>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</si>
  <si>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</si>
  <si>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</si>
  <si>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</si>
  <si>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</si>
  <si>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</si>
  <si>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</si>
  <si>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</si>
  <si>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</si>
  <si>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</si>
  <si>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</si>
  <si>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</si>
  <si>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</si>
  <si>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</si>
  <si>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</si>
  <si>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</si>
  <si>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</si>
  <si>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</si>
  <si>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</si>
  <si>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</si>
  <si>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</si>
  <si>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</si>
  <si>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</si>
  <si>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</si>
  <si>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</si>
  <si>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</si>
  <si>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</si>
  <si>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</si>
  <si>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</si>
  <si>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</si>
  <si>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</si>
  <si>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</si>
  <si>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</si>
  <si>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</si>
  <si>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</si>
  <si>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</si>
  <si>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</si>
  <si>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</si>
  <si>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</si>
  <si>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</si>
  <si>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</si>
  <si>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</si>
  <si>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</si>
  <si>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</si>
  <si>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</si>
  <si>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</si>
  <si>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</si>
  <si>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SNR T2</t>
  </si>
  <si>
    <t>SNR HighB</t>
  </si>
  <si>
    <t>L:\BRoss_Lab\MF_CIRP_Subgroups\IADP_WG_TCONS\DWIphantomRoundRobin\UCSF_Data\ScannerNative_Format\U24-NIH-NCI-CIRP\UCSFDay2_20220119\Processed2DSEQData</t>
  </si>
  <si>
    <t>3dti_DWI_T2w-label.mhd</t>
  </si>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</sst>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UCSF</a:t>
            </a:r>
            <a:r>
              <a:rPr lang="en-US" baseline="0"/>
              <a:t> 2dseq </a:t>
            </a:r>
            <a:r>
              <a:rPr lang="en-US"/>
              <a:t>Day 2</a:t>
            </a:r>
            <a:r>
              <a:rPr lang="en-US" baseline="0"/>
              <a:t> </a:t>
            </a:r>
            <a:r>
              <a:rPr lang="en-US"/>
              <a:t>Pass 1 </a:t>
            </a:r>
          </a:p>
        </c:rich>
      </c:tx>
      <c:layout>
        <c:manualLayout>
          <c:xMode val="edge"/>
          <c:yMode val="edge"/>
          <c:x val="9.5938285227842521E-3"/>
          <c:y val="2.8571407145551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7880001798251949E-2"/>
                  <c:y val="-0.4537941853811883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0.81582951029899997</c:v>
                </c:pt>
                <c:pt idx="3">
                  <c:v>0.95712775230400005</c:v>
                </c:pt>
                <c:pt idx="4">
                  <c:v>0.98864946113200003</c:v>
                </c:pt>
                <c:pt idx="5">
                  <c:v>1.0165601336200001</c:v>
                </c:pt>
                <c:pt idx="6">
                  <c:v>1.0408538222299999</c:v>
                </c:pt>
                <c:pt idx="7">
                  <c:v>1.0538537716900001</c:v>
                </c:pt>
                <c:pt idx="8">
                  <c:v>1.0671740460400001</c:v>
                </c:pt>
                <c:pt idx="9">
                  <c:v>1.0766256079100001</c:v>
                </c:pt>
                <c:pt idx="10">
                  <c:v>1.0921522975</c:v>
                </c:pt>
                <c:pt idx="11">
                  <c:v>1.09852827742</c:v>
                </c:pt>
                <c:pt idx="12">
                  <c:v>1.1040682563399999</c:v>
                </c:pt>
                <c:pt idx="13">
                  <c:v>1.10783964634</c:v>
                </c:pt>
                <c:pt idx="14">
                  <c:v>1.1053044223799999</c:v>
                </c:pt>
                <c:pt idx="15">
                  <c:v>1.13350792573</c:v>
                </c:pt>
                <c:pt idx="16">
                  <c:v>1.1066506791099999</c:v>
                </c:pt>
                <c:pt idx="17">
                  <c:v>1.1220774948600001</c:v>
                </c:pt>
                <c:pt idx="18">
                  <c:v>1.09495622168</c:v>
                </c:pt>
                <c:pt idx="19">
                  <c:v>1.1068683910399999</c:v>
                </c:pt>
                <c:pt idx="20">
                  <c:v>1.0830743039599999</c:v>
                </c:pt>
                <c:pt idx="21">
                  <c:v>1.0834872174300001</c:v>
                </c:pt>
                <c:pt idx="22">
                  <c:v>1.03484724118</c:v>
                </c:pt>
                <c:pt idx="23">
                  <c:v>1.0412178374800001</c:v>
                </c:pt>
                <c:pt idx="24">
                  <c:v>0.97238700206499995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1.2315461834416881</c:v>
                </c:pt>
                <c:pt idx="1">
                  <c:v>3.1922342674919504</c:v>
                </c:pt>
                <c:pt idx="2">
                  <c:v>9.2599378526685339</c:v>
                </c:pt>
                <c:pt idx="3">
                  <c:v>24.404566929601852</c:v>
                </c:pt>
                <c:pt idx="4">
                  <c:v>48.69192061497403</c:v>
                </c:pt>
                <c:pt idx="5">
                  <c:v>80.75024791937831</c:v>
                </c:pt>
                <c:pt idx="6">
                  <c:v>117.86512405610949</c:v>
                </c:pt>
                <c:pt idx="7">
                  <c:v>152.33186520166564</c:v>
                </c:pt>
                <c:pt idx="8">
                  <c:v>184.77415078456409</c:v>
                </c:pt>
                <c:pt idx="9">
                  <c:v>206.9623571476308</c:v>
                </c:pt>
                <c:pt idx="10">
                  <c:v>225.05763858425703</c:v>
                </c:pt>
                <c:pt idx="11">
                  <c:v>235.06033495953966</c:v>
                </c:pt>
                <c:pt idx="12">
                  <c:v>241.45158072274029</c:v>
                </c:pt>
                <c:pt idx="13">
                  <c:v>243.54951946324471</c:v>
                </c:pt>
                <c:pt idx="14">
                  <c:v>241.54952373043074</c:v>
                </c:pt>
                <c:pt idx="15">
                  <c:v>239.15889917862276</c:v>
                </c:pt>
                <c:pt idx="16">
                  <c:v>230.83411168253716</c:v>
                </c:pt>
                <c:pt idx="17">
                  <c:v>217.2917951738018</c:v>
                </c:pt>
                <c:pt idx="18">
                  <c:v>198.35163773986142</c:v>
                </c:pt>
                <c:pt idx="19">
                  <c:v>171.82680038309641</c:v>
                </c:pt>
                <c:pt idx="20">
                  <c:v>140.09117885178159</c:v>
                </c:pt>
                <c:pt idx="21">
                  <c:v>103.56848722802577</c:v>
                </c:pt>
                <c:pt idx="22">
                  <c:v>67.760839925447158</c:v>
                </c:pt>
                <c:pt idx="23">
                  <c:v>38.193965645269444</c:v>
                </c:pt>
                <c:pt idx="24">
                  <c:v>16.56841956563251</c:v>
                </c:pt>
                <c:pt idx="25">
                  <c:v>5.6481558995737533</c:v>
                </c:pt>
                <c:pt idx="26">
                  <c:v>1.4686949084406231</c:v>
                </c:pt>
                <c:pt idx="27">
                  <c:v>1.0367963734309786</c:v>
                </c:pt>
                <c:pt idx="28">
                  <c:v>1.2387944538624254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1.2500376423526705</c:v>
                </c:pt>
                <c:pt idx="1">
                  <c:v>2.8776187818519654</c:v>
                </c:pt>
                <c:pt idx="2">
                  <c:v>9.3820075149749709</c:v>
                </c:pt>
                <c:pt idx="3">
                  <c:v>24.537206379837432</c:v>
                </c:pt>
                <c:pt idx="4">
                  <c:v>48.698617039927313</c:v>
                </c:pt>
                <c:pt idx="5">
                  <c:v>80.755260585124489</c:v>
                </c:pt>
                <c:pt idx="6">
                  <c:v>117.52852003099567</c:v>
                </c:pt>
                <c:pt idx="7">
                  <c:v>152.06576061491646</c:v>
                </c:pt>
                <c:pt idx="8">
                  <c:v>185.46531576369401</c:v>
                </c:pt>
                <c:pt idx="9">
                  <c:v>207.03930941778077</c:v>
                </c:pt>
                <c:pt idx="10">
                  <c:v>225.07601579580989</c:v>
                </c:pt>
                <c:pt idx="11">
                  <c:v>234.31331448284217</c:v>
                </c:pt>
                <c:pt idx="12">
                  <c:v>241.88461472116867</c:v>
                </c:pt>
                <c:pt idx="13">
                  <c:v>242.85374522892167</c:v>
                </c:pt>
                <c:pt idx="14">
                  <c:v>242.02944751103675</c:v>
                </c:pt>
                <c:pt idx="15">
                  <c:v>238.52662501731999</c:v>
                </c:pt>
                <c:pt idx="16">
                  <c:v>231.21832301346507</c:v>
                </c:pt>
                <c:pt idx="17">
                  <c:v>218.24815555682713</c:v>
                </c:pt>
                <c:pt idx="18">
                  <c:v>198.70719668205959</c:v>
                </c:pt>
                <c:pt idx="19">
                  <c:v>173.27636086041875</c:v>
                </c:pt>
                <c:pt idx="20">
                  <c:v>139.10352212292577</c:v>
                </c:pt>
                <c:pt idx="21">
                  <c:v>103.48804754435109</c:v>
                </c:pt>
                <c:pt idx="22">
                  <c:v>68.342778256821262</c:v>
                </c:pt>
                <c:pt idx="23">
                  <c:v>38.415681137417742</c:v>
                </c:pt>
                <c:pt idx="24">
                  <c:v>16.651778930331616</c:v>
                </c:pt>
                <c:pt idx="25">
                  <c:v>5.3722000747618344</c:v>
                </c:pt>
                <c:pt idx="26">
                  <c:v>1.4612899410776663</c:v>
                </c:pt>
                <c:pt idx="27">
                  <c:v>1.222865571525342</c:v>
                </c:pt>
                <c:pt idx="28">
                  <c:v>1.1520952052562003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1.9004884738436492</c:v>
                </c:pt>
                <c:pt idx="1">
                  <c:v>1.9567159739728357</c:v>
                </c:pt>
                <c:pt idx="2">
                  <c:v>3.2482918191942405</c:v>
                </c:pt>
                <c:pt idx="3">
                  <c:v>6.2409091820561144</c:v>
                </c:pt>
                <c:pt idx="4">
                  <c:v>11.604053153764619</c:v>
                </c:pt>
                <c:pt idx="5">
                  <c:v>18.162630188382487</c:v>
                </c:pt>
                <c:pt idx="6">
                  <c:v>25.260605235353193</c:v>
                </c:pt>
                <c:pt idx="7">
                  <c:v>31.803058376119107</c:v>
                </c:pt>
                <c:pt idx="8">
                  <c:v>37.558035723661717</c:v>
                </c:pt>
                <c:pt idx="9">
                  <c:v>41.278116288057319</c:v>
                </c:pt>
                <c:pt idx="10">
                  <c:v>43.51901017055544</c:v>
                </c:pt>
                <c:pt idx="11">
                  <c:v>44.882325877224723</c:v>
                </c:pt>
                <c:pt idx="12">
                  <c:v>45.595581606833505</c:v>
                </c:pt>
                <c:pt idx="13">
                  <c:v>45.647166672956246</c:v>
                </c:pt>
                <c:pt idx="14">
                  <c:v>45.496171416991949</c:v>
                </c:pt>
                <c:pt idx="15">
                  <c:v>42.613300042171119</c:v>
                </c:pt>
                <c:pt idx="16">
                  <c:v>43.360672997716165</c:v>
                </c:pt>
                <c:pt idx="17">
                  <c:v>39.60164711707165</c:v>
                </c:pt>
                <c:pt idx="18">
                  <c:v>38.136576900083533</c:v>
                </c:pt>
                <c:pt idx="19">
                  <c:v>32.279766462565647</c:v>
                </c:pt>
                <c:pt idx="20">
                  <c:v>27.580500950201415</c:v>
                </c:pt>
                <c:pt idx="21">
                  <c:v>20.400898509919724</c:v>
                </c:pt>
                <c:pt idx="22">
                  <c:v>14.718177621925433</c:v>
                </c:pt>
                <c:pt idx="23">
                  <c:v>8.224862390797675</c:v>
                </c:pt>
                <c:pt idx="24">
                  <c:v>4.1912136176181889</c:v>
                </c:pt>
                <c:pt idx="25">
                  <c:v>2.1768641116114731</c:v>
                </c:pt>
                <c:pt idx="26">
                  <c:v>1.8616381426246482</c:v>
                </c:pt>
                <c:pt idx="27">
                  <c:v>2.0065734382769072</c:v>
                </c:pt>
                <c:pt idx="28">
                  <c:v>1.8358731028057533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1.8984287860902653</c:v>
                </c:pt>
                <c:pt idx="1">
                  <c:v>1.8336373319641912</c:v>
                </c:pt>
                <c:pt idx="2">
                  <c:v>3.0553869464064372</c:v>
                </c:pt>
                <c:pt idx="3">
                  <c:v>6.1104951831616416</c:v>
                </c:pt>
                <c:pt idx="4">
                  <c:v>11.421637590765519</c:v>
                </c:pt>
                <c:pt idx="5">
                  <c:v>18.205109004136613</c:v>
                </c:pt>
                <c:pt idx="6">
                  <c:v>25.208875598668502</c:v>
                </c:pt>
                <c:pt idx="7">
                  <c:v>31.27522108576791</c:v>
                </c:pt>
                <c:pt idx="8">
                  <c:v>37.316308060630256</c:v>
                </c:pt>
                <c:pt idx="9">
                  <c:v>40.765699662540463</c:v>
                </c:pt>
                <c:pt idx="10">
                  <c:v>43.217937388158084</c:v>
                </c:pt>
                <c:pt idx="11">
                  <c:v>44.571961326044082</c:v>
                </c:pt>
                <c:pt idx="12">
                  <c:v>45.364664321630059</c:v>
                </c:pt>
                <c:pt idx="13">
                  <c:v>45.512308469522267</c:v>
                </c:pt>
                <c:pt idx="14">
                  <c:v>45.530501852990923</c:v>
                </c:pt>
                <c:pt idx="15">
                  <c:v>44.374417799531322</c:v>
                </c:pt>
                <c:pt idx="16">
                  <c:v>42.69381305287844</c:v>
                </c:pt>
                <c:pt idx="17">
                  <c:v>41.297990515295417</c:v>
                </c:pt>
                <c:pt idx="18">
                  <c:v>37.787948593809666</c:v>
                </c:pt>
                <c:pt idx="19">
                  <c:v>33.102755786232144</c:v>
                </c:pt>
                <c:pt idx="20">
                  <c:v>27.473665727958373</c:v>
                </c:pt>
                <c:pt idx="21">
                  <c:v>21.425017580308111</c:v>
                </c:pt>
                <c:pt idx="22">
                  <c:v>14.28764847956597</c:v>
                </c:pt>
                <c:pt idx="23">
                  <c:v>8.7358223727181237</c:v>
                </c:pt>
                <c:pt idx="24">
                  <c:v>3.9185436329844734</c:v>
                </c:pt>
                <c:pt idx="25">
                  <c:v>2.2854279811323934</c:v>
                </c:pt>
                <c:pt idx="26">
                  <c:v>1.9314504008939781</c:v>
                </c:pt>
                <c:pt idx="27">
                  <c:v>1.9729892977609096</c:v>
                </c:pt>
                <c:pt idx="28">
                  <c:v>1.9830851686392643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UCSF Bruker ADC Day 1 Pass 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1.3550893344487986E-2"/>
                  <c:y val="-0.44816284350322338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0.85035129006099996</c:v>
                </c:pt>
                <c:pt idx="3">
                  <c:v>0.97045186758000002</c:v>
                </c:pt>
                <c:pt idx="4">
                  <c:v>0.99363089983300001</c:v>
                </c:pt>
                <c:pt idx="5">
                  <c:v>1.0131794433200001</c:v>
                </c:pt>
                <c:pt idx="6">
                  <c:v>1.0379032587999999</c:v>
                </c:pt>
                <c:pt idx="7">
                  <c:v>1.0588254427899999</c:v>
                </c:pt>
                <c:pt idx="8">
                  <c:v>1.0696577692</c:v>
                </c:pt>
                <c:pt idx="9">
                  <c:v>1.0805354490900001</c:v>
                </c:pt>
                <c:pt idx="10">
                  <c:v>1.09309227705</c:v>
                </c:pt>
                <c:pt idx="11">
                  <c:v>1.09780283845</c:v>
                </c:pt>
                <c:pt idx="12">
                  <c:v>1.10491145116</c:v>
                </c:pt>
                <c:pt idx="13">
                  <c:v>1.1052151513099999</c:v>
                </c:pt>
                <c:pt idx="14">
                  <c:v>1.1033584141699999</c:v>
                </c:pt>
                <c:pt idx="15">
                  <c:v>1.10887173047</c:v>
                </c:pt>
                <c:pt idx="16">
                  <c:v>1.1127310180700001</c:v>
                </c:pt>
                <c:pt idx="17">
                  <c:v>1.1004740695199999</c:v>
                </c:pt>
                <c:pt idx="18">
                  <c:v>1.0979965503</c:v>
                </c:pt>
                <c:pt idx="19">
                  <c:v>1.09590498447</c:v>
                </c:pt>
                <c:pt idx="20">
                  <c:v>1.0789972593399999</c:v>
                </c:pt>
                <c:pt idx="21">
                  <c:v>1.05567915201</c:v>
                </c:pt>
                <c:pt idx="22">
                  <c:v>1.05116672699</c:v>
                </c:pt>
                <c:pt idx="23">
                  <c:v>1.0099081111499999</c:v>
                </c:pt>
                <c:pt idx="24">
                  <c:v>1.0100754923499999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2.4013021047789675</c:v>
                </c:pt>
                <c:pt idx="1">
                  <c:v>3.4082932323228605</c:v>
                </c:pt>
                <c:pt idx="2">
                  <c:v>12.333754639092739</c:v>
                </c:pt>
                <c:pt idx="3">
                  <c:v>25.855646304709833</c:v>
                </c:pt>
                <c:pt idx="4">
                  <c:v>56.177440480312292</c:v>
                </c:pt>
                <c:pt idx="5">
                  <c:v>67.241974466143844</c:v>
                </c:pt>
                <c:pt idx="6">
                  <c:v>85.22344242122459</c:v>
                </c:pt>
                <c:pt idx="7">
                  <c:v>96.7668530188338</c:v>
                </c:pt>
                <c:pt idx="8">
                  <c:v>65.482103611821245</c:v>
                </c:pt>
                <c:pt idx="9">
                  <c:v>76.683644491608945</c:v>
                </c:pt>
                <c:pt idx="10">
                  <c:v>99.194088028882774</c:v>
                </c:pt>
                <c:pt idx="11">
                  <c:v>88.208765785919326</c:v>
                </c:pt>
                <c:pt idx="12">
                  <c:v>64.69413608656518</c:v>
                </c:pt>
                <c:pt idx="13">
                  <c:v>72.014259726812469</c:v>
                </c:pt>
                <c:pt idx="14">
                  <c:v>68.024884162311807</c:v>
                </c:pt>
                <c:pt idx="15">
                  <c:v>90.50129304538649</c:v>
                </c:pt>
                <c:pt idx="16">
                  <c:v>67.477948636161798</c:v>
                </c:pt>
                <c:pt idx="17">
                  <c:v>74.336080396052409</c:v>
                </c:pt>
                <c:pt idx="18">
                  <c:v>55.635547298829017</c:v>
                </c:pt>
                <c:pt idx="19">
                  <c:v>55.131294756451204</c:v>
                </c:pt>
                <c:pt idx="20">
                  <c:v>59.597496466909682</c:v>
                </c:pt>
                <c:pt idx="21">
                  <c:v>62.891790286383326</c:v>
                </c:pt>
                <c:pt idx="22">
                  <c:v>52.384115272710126</c:v>
                </c:pt>
                <c:pt idx="23">
                  <c:v>44.639137331945605</c:v>
                </c:pt>
                <c:pt idx="24">
                  <c:v>21.506022198547047</c:v>
                </c:pt>
                <c:pt idx="25">
                  <c:v>7.6423834433346407</c:v>
                </c:pt>
                <c:pt idx="26">
                  <c:v>2.4428760988163725</c:v>
                </c:pt>
                <c:pt idx="27">
                  <c:v>2.2805002693842433</c:v>
                </c:pt>
                <c:pt idx="28">
                  <c:v>2.7367903062963599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3.6277246952909539</c:v>
                </c:pt>
                <c:pt idx="1">
                  <c:v>3.6979086841010429</c:v>
                </c:pt>
                <c:pt idx="2">
                  <c:v>3.853594361369411</c:v>
                </c:pt>
                <c:pt idx="3">
                  <c:v>8.5878859497025406</c:v>
                </c:pt>
                <c:pt idx="4">
                  <c:v>17.411187394700086</c:v>
                </c:pt>
                <c:pt idx="5">
                  <c:v>21.647968167083061</c:v>
                </c:pt>
                <c:pt idx="6">
                  <c:v>27.604128682630176</c:v>
                </c:pt>
                <c:pt idx="7">
                  <c:v>28.399709181540207</c:v>
                </c:pt>
                <c:pt idx="8">
                  <c:v>46.593208391007565</c:v>
                </c:pt>
                <c:pt idx="9">
                  <c:v>41.896383910983211</c:v>
                </c:pt>
                <c:pt idx="10">
                  <c:v>52.743026333516603</c:v>
                </c:pt>
                <c:pt idx="11">
                  <c:v>48.490012417545415</c:v>
                </c:pt>
                <c:pt idx="12">
                  <c:v>45.586817134626571</c:v>
                </c:pt>
                <c:pt idx="13">
                  <c:v>45.690098188630408</c:v>
                </c:pt>
                <c:pt idx="14">
                  <c:v>40.779598663470054</c:v>
                </c:pt>
                <c:pt idx="15">
                  <c:v>26.728692546767455</c:v>
                </c:pt>
                <c:pt idx="16">
                  <c:v>44.110843553372725</c:v>
                </c:pt>
                <c:pt idx="17">
                  <c:v>26.30819779177649</c:v>
                </c:pt>
                <c:pt idx="18">
                  <c:v>34.079181845636477</c:v>
                </c:pt>
                <c:pt idx="19">
                  <c:v>30.407582658973446</c:v>
                </c:pt>
                <c:pt idx="20">
                  <c:v>37.474837330914873</c:v>
                </c:pt>
                <c:pt idx="21">
                  <c:v>22.914528593663103</c:v>
                </c:pt>
                <c:pt idx="22">
                  <c:v>20.38703701719113</c:v>
                </c:pt>
                <c:pt idx="23">
                  <c:v>12.854285942771938</c:v>
                </c:pt>
                <c:pt idx="24">
                  <c:v>4.7467738332300495</c:v>
                </c:pt>
                <c:pt idx="25">
                  <c:v>3.6692047953875928</c:v>
                </c:pt>
                <c:pt idx="26">
                  <c:v>3.9490971023750459</c:v>
                </c:pt>
                <c:pt idx="27">
                  <c:v>4.613436664061541</c:v>
                </c:pt>
                <c:pt idx="28">
                  <c:v>3.879707875312798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 T2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2.0480091244600001</c:v>
                </c:pt>
                <c:pt idx="2">
                  <c:v>20.7802827175</c:v>
                </c:pt>
                <c:pt idx="3">
                  <c:v>142.706721802</c:v>
                </c:pt>
                <c:pt idx="4">
                  <c:v>393.88944081199998</c:v>
                </c:pt>
                <c:pt idx="5">
                  <c:v>219.066811231</c:v>
                </c:pt>
                <c:pt idx="6">
                  <c:v>492.753648376</c:v>
                </c:pt>
                <c:pt idx="7">
                  <c:v>337.06754417399998</c:v>
                </c:pt>
                <c:pt idx="8">
                  <c:v>393.18277576399998</c:v>
                </c:pt>
                <c:pt idx="9">
                  <c:v>176.48929957499999</c:v>
                </c:pt>
                <c:pt idx="10">
                  <c:v>268.64382621800002</c:v>
                </c:pt>
                <c:pt idx="11">
                  <c:v>321.70694186100002</c:v>
                </c:pt>
                <c:pt idx="12">
                  <c:v>179.55602521200001</c:v>
                </c:pt>
                <c:pt idx="13">
                  <c:v>3842.1697007799999</c:v>
                </c:pt>
                <c:pt idx="14">
                  <c:v>273.55175010699998</c:v>
                </c:pt>
                <c:pt idx="15">
                  <c:v>475.89606780299999</c:v>
                </c:pt>
                <c:pt idx="16">
                  <c:v>191.33420169799999</c:v>
                </c:pt>
                <c:pt idx="17">
                  <c:v>146.12921857800001</c:v>
                </c:pt>
                <c:pt idx="18">
                  <c:v>139.06414683700001</c:v>
                </c:pt>
                <c:pt idx="19">
                  <c:v>170.07980297099999</c:v>
                </c:pt>
                <c:pt idx="20">
                  <c:v>149.56086778599999</c:v>
                </c:pt>
                <c:pt idx="21">
                  <c:v>136.11725501999999</c:v>
                </c:pt>
                <c:pt idx="22">
                  <c:v>664.53124787299998</c:v>
                </c:pt>
                <c:pt idx="23">
                  <c:v>555.31459693099998</c:v>
                </c:pt>
                <c:pt idx="24">
                  <c:v>65.086174341299994</c:v>
                </c:pt>
                <c:pt idx="25">
                  <c:v>21.084361915799999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 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9.2356128195299991</c:v>
                </c:pt>
                <c:pt idx="1">
                  <c:v>4.4765059994699996</c:v>
                </c:pt>
                <c:pt idx="2">
                  <c:v>8.4589260656099992</c:v>
                </c:pt>
                <c:pt idx="3">
                  <c:v>68.459137525599999</c:v>
                </c:pt>
                <c:pt idx="4">
                  <c:v>95.4278711722</c:v>
                </c:pt>
                <c:pt idx="5">
                  <c:v>70.549210918200004</c:v>
                </c:pt>
                <c:pt idx="6">
                  <c:v>142.21748102199999</c:v>
                </c:pt>
                <c:pt idx="7">
                  <c:v>48.878034095799997</c:v>
                </c:pt>
                <c:pt idx="8">
                  <c:v>183.77939558</c:v>
                </c:pt>
                <c:pt idx="9">
                  <c:v>100.852878014</c:v>
                </c:pt>
                <c:pt idx="10">
                  <c:v>211.707916031</c:v>
                </c:pt>
                <c:pt idx="11">
                  <c:v>192.75358658600001</c:v>
                </c:pt>
                <c:pt idx="12">
                  <c:v>155.019256977</c:v>
                </c:pt>
                <c:pt idx="13">
                  <c:v>189.35442733799999</c:v>
                </c:pt>
                <c:pt idx="14">
                  <c:v>171.90661664999999</c:v>
                </c:pt>
                <c:pt idx="15">
                  <c:v>85.908472006099998</c:v>
                </c:pt>
                <c:pt idx="16">
                  <c:v>353.95285654100002</c:v>
                </c:pt>
                <c:pt idx="17">
                  <c:v>66.448727965399996</c:v>
                </c:pt>
                <c:pt idx="18">
                  <c:v>74.8344866037</c:v>
                </c:pt>
                <c:pt idx="19">
                  <c:v>55.233558559400002</c:v>
                </c:pt>
                <c:pt idx="20">
                  <c:v>1864.18740149</c:v>
                </c:pt>
                <c:pt idx="21">
                  <c:v>125.115639153</c:v>
                </c:pt>
                <c:pt idx="22">
                  <c:v>186.260095165</c:v>
                </c:pt>
                <c:pt idx="23">
                  <c:v>43.0102850695</c:v>
                </c:pt>
                <c:pt idx="24">
                  <c:v>25.7186677754</c:v>
                </c:pt>
                <c:pt idx="25">
                  <c:v>7.5504548946999996</c:v>
                </c:pt>
                <c:pt idx="26">
                  <c:v>3.3208829310499999</c:v>
                </c:pt>
                <c:pt idx="27">
                  <c:v>2.7393898329800002</c:v>
                </c:pt>
                <c:pt idx="28">
                  <c:v>3.1639491391200001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E70" zoomScale="70" zoomScaleNormal="70" workbookViewId="0">
      <selection activeCell="M82" sqref="M82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63</v>
      </c>
    </row>
    <row r="6" spans="2:51" x14ac:dyDescent="0.25">
      <c r="F6" t="s">
        <v>39</v>
      </c>
      <c r="G6" t="s">
        <v>64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7">
        <v>1</v>
      </c>
      <c r="N8" s="22"/>
      <c r="O8" s="23">
        <f>100*SQRT(AVERAGE(O11:O39))/$AJ$8</f>
        <v>7.4441155794392744</v>
      </c>
      <c r="P8" s="23">
        <f>MAX(P11:P39) - MIN(P11:P39)</f>
        <v>44</v>
      </c>
      <c r="Q8" s="24"/>
      <c r="AE8" s="22"/>
      <c r="AF8" s="23">
        <f>100*SQRT(AVERAGE(AF11:AF39))/$AJ$8</f>
        <v>6.7334739283422547</v>
      </c>
      <c r="AG8" s="23">
        <f>MAX(AG11:AG39) - MIN(AG11:AG39)</f>
        <v>44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/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3600</v>
      </c>
      <c r="F11" s="11">
        <v>1800</v>
      </c>
      <c r="G11" s="11">
        <v>1.8</v>
      </c>
      <c r="H11" s="11">
        <v>-3.0942197190600001E-4</v>
      </c>
      <c r="I11" s="11">
        <v>0.85642707347900004</v>
      </c>
      <c r="J11" s="11">
        <v>0.120325665742</v>
      </c>
      <c r="K11" s="11">
        <v>0.16933865232600001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60</v>
      </c>
      <c r="T11" s="1"/>
      <c r="U11" s="11">
        <v>1</v>
      </c>
      <c r="V11" s="11">
        <v>3600</v>
      </c>
      <c r="W11" s="11">
        <v>1800</v>
      </c>
      <c r="X11" s="11">
        <v>1.8</v>
      </c>
      <c r="Y11" s="11">
        <v>-2.7968018548600002E-4</v>
      </c>
      <c r="Z11" s="11">
        <v>0.79308474063900003</v>
      </c>
      <c r="AA11" s="11" t="s">
        <v>65</v>
      </c>
      <c r="AB11" s="11" t="s">
        <v>65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12" t="s">
        <v>60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0</v>
      </c>
      <c r="I12" s="11">
        <v>0.95099574327500003</v>
      </c>
      <c r="J12" s="11">
        <v>0.493480708085</v>
      </c>
      <c r="K12" s="11">
        <v>0.23187912958699999</v>
      </c>
      <c r="L12" s="12" t="s">
        <v>60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12" t="s">
        <v>60</v>
      </c>
      <c r="T12" s="1"/>
      <c r="U12" s="11">
        <v>2</v>
      </c>
      <c r="V12" s="11">
        <v>51</v>
      </c>
      <c r="W12" s="11">
        <v>25.5</v>
      </c>
      <c r="X12" s="11">
        <v>2.5499999999999998E-2</v>
      </c>
      <c r="Y12" s="11">
        <v>0</v>
      </c>
      <c r="Z12" s="11">
        <v>0.831894338131</v>
      </c>
      <c r="AA12" s="11">
        <v>0.42281546297599998</v>
      </c>
      <c r="AB12" s="11">
        <v>0.27091354145300001</v>
      </c>
      <c r="AC12" s="12" t="s">
        <v>60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12" t="s">
        <v>60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0.46196982264499997</v>
      </c>
      <c r="I13" s="11">
        <v>1.39635920525</v>
      </c>
      <c r="J13" s="11">
        <v>0.81582951029899997</v>
      </c>
      <c r="K13" s="11">
        <v>0.18882763616600001</v>
      </c>
      <c r="L13" s="12" t="s">
        <v>36</v>
      </c>
      <c r="M13">
        <f t="shared" si="1"/>
        <v>0.81582951029899997</v>
      </c>
      <c r="N13">
        <f t="shared" si="5"/>
        <v>0.18882763616600001</v>
      </c>
      <c r="O13">
        <f t="shared" si="6"/>
        <v>8.0752867216906207E-2</v>
      </c>
      <c r="P13">
        <f t="shared" si="7"/>
        <v>-24</v>
      </c>
      <c r="Q13" s="12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0.53601086139700005</v>
      </c>
      <c r="Z13" s="11">
        <v>1.3728450536700001</v>
      </c>
      <c r="AA13" s="11">
        <v>0.85035129006099996</v>
      </c>
      <c r="AB13" s="11">
        <v>0.173594752101</v>
      </c>
      <c r="AC13" s="12" t="s">
        <v>36</v>
      </c>
      <c r="AD13">
        <f t="shared" si="8"/>
        <v>0.85035129006099996</v>
      </c>
      <c r="AE13">
        <f t="shared" si="9"/>
        <v>0.173594752101</v>
      </c>
      <c r="AF13">
        <f t="shared" si="10"/>
        <v>6.2324478374207022E-2</v>
      </c>
      <c r="AG13">
        <f t="shared" si="11"/>
        <v>-24</v>
      </c>
      <c r="AH13" s="12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0.77592509985000002</v>
      </c>
      <c r="I14" s="11">
        <v>1.19226610661</v>
      </c>
      <c r="J14" s="11">
        <v>0.95712775230400005</v>
      </c>
      <c r="K14" s="11">
        <v>9.4495177474800005E-2</v>
      </c>
      <c r="L14" s="12" t="s">
        <v>36</v>
      </c>
      <c r="M14">
        <f t="shared" si="1"/>
        <v>0.95712775230400005</v>
      </c>
      <c r="N14">
        <f t="shared" si="5"/>
        <v>9.4495177474800005E-2</v>
      </c>
      <c r="O14">
        <f t="shared" si="6"/>
        <v>2.041247916170719E-2</v>
      </c>
      <c r="P14">
        <f t="shared" si="7"/>
        <v>-22</v>
      </c>
      <c r="Q14" s="12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0.78416544199000005</v>
      </c>
      <c r="Z14" s="11">
        <v>1.18237280846</v>
      </c>
      <c r="AA14" s="11">
        <v>0.97045186758000002</v>
      </c>
      <c r="AB14" s="11">
        <v>9.3798735640199998E-2</v>
      </c>
      <c r="AC14" s="12" t="s">
        <v>36</v>
      </c>
      <c r="AD14">
        <f t="shared" si="8"/>
        <v>0.97045186758000002</v>
      </c>
      <c r="AE14">
        <f t="shared" si="9"/>
        <v>9.3798735640199998E-2</v>
      </c>
      <c r="AF14">
        <f t="shared" si="10"/>
        <v>1.6782718613509873E-2</v>
      </c>
      <c r="AG14">
        <f t="shared" si="11"/>
        <v>-22</v>
      </c>
      <c r="AH14" s="12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52</v>
      </c>
      <c r="F15" s="11">
        <v>26</v>
      </c>
      <c r="G15" s="11">
        <v>2.5999999999999999E-2</v>
      </c>
      <c r="H15" s="11">
        <v>0.89824378490400003</v>
      </c>
      <c r="I15" s="11">
        <v>1.08693051338</v>
      </c>
      <c r="J15" s="11">
        <v>0.98864946113200003</v>
      </c>
      <c r="K15" s="11">
        <v>4.1474062294800003E-2</v>
      </c>
      <c r="L15" s="12" t="s">
        <v>36</v>
      </c>
      <c r="M15">
        <f t="shared" si="1"/>
        <v>0.98864946113200003</v>
      </c>
      <c r="N15">
        <f t="shared" si="5"/>
        <v>4.1474062294800003E-2</v>
      </c>
      <c r="O15">
        <f t="shared" si="6"/>
        <v>1.2398942506193993E-2</v>
      </c>
      <c r="P15">
        <f t="shared" si="7"/>
        <v>-20</v>
      </c>
      <c r="Q15" s="12" t="s">
        <v>36</v>
      </c>
      <c r="T15" s="1"/>
      <c r="U15" s="11">
        <v>5</v>
      </c>
      <c r="V15" s="11">
        <v>52</v>
      </c>
      <c r="W15" s="11">
        <v>26</v>
      </c>
      <c r="X15" s="11">
        <v>2.5999999999999999E-2</v>
      </c>
      <c r="Y15" s="11">
        <v>0.89521199464800005</v>
      </c>
      <c r="Z15" s="11">
        <v>1.0767880678199999</v>
      </c>
      <c r="AA15" s="11">
        <v>0.99363089983300001</v>
      </c>
      <c r="AB15" s="11">
        <v>3.6769848270400002E-2</v>
      </c>
      <c r="AC15" s="12" t="s">
        <v>36</v>
      </c>
      <c r="AD15">
        <f t="shared" si="8"/>
        <v>0.99363089983300001</v>
      </c>
      <c r="AE15">
        <f t="shared" si="9"/>
        <v>3.6769848270400002E-2</v>
      </c>
      <c r="AF15">
        <f t="shared" si="10"/>
        <v>1.1314385470337295E-2</v>
      </c>
      <c r="AG15">
        <f t="shared" si="11"/>
        <v>-20</v>
      </c>
      <c r="AH15" s="12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49</v>
      </c>
      <c r="F16" s="11">
        <v>24.5</v>
      </c>
      <c r="G16" s="11">
        <v>2.4500000000000001E-2</v>
      </c>
      <c r="H16" s="11">
        <v>0.96756267547599994</v>
      </c>
      <c r="I16" s="11">
        <v>1.0706140995</v>
      </c>
      <c r="J16" s="11">
        <v>1.0165601336200001</v>
      </c>
      <c r="K16" s="11">
        <v>2.36212504249E-2</v>
      </c>
      <c r="L16" s="12" t="s">
        <v>36</v>
      </c>
      <c r="M16">
        <f t="shared" si="1"/>
        <v>1.0165601336200001</v>
      </c>
      <c r="N16">
        <f t="shared" si="5"/>
        <v>2.36212504249E-2</v>
      </c>
      <c r="O16">
        <f t="shared" si="6"/>
        <v>6.9622113015122555E-3</v>
      </c>
      <c r="P16">
        <f t="shared" si="7"/>
        <v>-18</v>
      </c>
      <c r="Q16" s="12" t="s">
        <v>36</v>
      </c>
      <c r="T16" s="1"/>
      <c r="U16" s="11">
        <v>6</v>
      </c>
      <c r="V16" s="11">
        <v>49</v>
      </c>
      <c r="W16" s="11">
        <v>24.5</v>
      </c>
      <c r="X16" s="11">
        <v>2.4500000000000001E-2</v>
      </c>
      <c r="Y16" s="11">
        <v>0.96405190229399995</v>
      </c>
      <c r="Z16" s="11">
        <v>1.09297847748</v>
      </c>
      <c r="AA16" s="11">
        <v>1.0131794433200001</v>
      </c>
      <c r="AB16" s="11">
        <v>2.8184762003100002E-2</v>
      </c>
      <c r="AC16" s="12" t="s">
        <v>36</v>
      </c>
      <c r="AD16">
        <f t="shared" si="8"/>
        <v>1.0131794433200001</v>
      </c>
      <c r="AE16">
        <f t="shared" si="9"/>
        <v>2.8184762003100002E-2</v>
      </c>
      <c r="AF16">
        <f t="shared" si="10"/>
        <v>7.5378090622250917E-3</v>
      </c>
      <c r="AG16">
        <f t="shared" si="11"/>
        <v>-18</v>
      </c>
      <c r="AH16" s="12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25</v>
      </c>
      <c r="G17" s="11">
        <v>2.5000000000000001E-2</v>
      </c>
      <c r="H17" s="11">
        <v>1.0003105402000001</v>
      </c>
      <c r="I17" s="11">
        <v>1.09441781044</v>
      </c>
      <c r="J17" s="11">
        <v>1.0408538222299999</v>
      </c>
      <c r="K17" s="11">
        <v>2.04573609043E-2</v>
      </c>
      <c r="L17" s="12" t="s">
        <v>36</v>
      </c>
      <c r="M17">
        <f t="shared" si="1"/>
        <v>1.0408538222299999</v>
      </c>
      <c r="N17">
        <f t="shared" si="5"/>
        <v>2.04573609043E-2</v>
      </c>
      <c r="O17">
        <f t="shared" si="6"/>
        <v>3.4982703448004655E-3</v>
      </c>
      <c r="P17">
        <f t="shared" si="7"/>
        <v>-16</v>
      </c>
      <c r="Q17" s="12" t="s">
        <v>36</v>
      </c>
      <c r="T17" s="1"/>
      <c r="U17" s="11">
        <v>7</v>
      </c>
      <c r="V17" s="11">
        <v>50</v>
      </c>
      <c r="W17" s="11">
        <v>25</v>
      </c>
      <c r="X17" s="11">
        <v>2.5000000000000001E-2</v>
      </c>
      <c r="Y17" s="11">
        <v>0.96572899818400004</v>
      </c>
      <c r="Z17" s="11">
        <v>1.0852961540199999</v>
      </c>
      <c r="AA17" s="11">
        <v>1.0379032587999999</v>
      </c>
      <c r="AB17" s="11">
        <v>2.5247739340900001E-2</v>
      </c>
      <c r="AC17" s="12" t="s">
        <v>36</v>
      </c>
      <c r="AD17">
        <f t="shared" si="8"/>
        <v>1.0379032587999999</v>
      </c>
      <c r="AE17">
        <f t="shared" si="9"/>
        <v>2.5247739340900001E-2</v>
      </c>
      <c r="AF17">
        <f t="shared" si="10"/>
        <v>3.8560052676598015E-3</v>
      </c>
      <c r="AG17">
        <f t="shared" si="11"/>
        <v>-16</v>
      </c>
      <c r="AH17" s="12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50</v>
      </c>
      <c r="F18" s="11">
        <v>25</v>
      </c>
      <c r="G18" s="11">
        <v>2.5000000000000001E-2</v>
      </c>
      <c r="H18" s="11">
        <v>1.00871765614</v>
      </c>
      <c r="I18" s="11">
        <v>1.09731805325</v>
      </c>
      <c r="J18" s="11">
        <v>1.0538537716900001</v>
      </c>
      <c r="K18" s="11">
        <v>1.7467942973E-2</v>
      </c>
      <c r="L18" s="12" t="s">
        <v>36</v>
      </c>
      <c r="M18">
        <f t="shared" si="1"/>
        <v>1.0538537716900001</v>
      </c>
      <c r="N18">
        <f t="shared" si="5"/>
        <v>1.7467942973E-2</v>
      </c>
      <c r="O18">
        <f t="shared" si="6"/>
        <v>2.1294743872386488E-3</v>
      </c>
      <c r="P18">
        <f t="shared" si="7"/>
        <v>-14</v>
      </c>
      <c r="Q18" s="12" t="s">
        <v>36</v>
      </c>
      <c r="T18" s="1"/>
      <c r="U18" s="11">
        <v>8</v>
      </c>
      <c r="V18" s="11">
        <v>50</v>
      </c>
      <c r="W18" s="11">
        <v>25</v>
      </c>
      <c r="X18" s="11">
        <v>2.5000000000000001E-2</v>
      </c>
      <c r="Y18" s="11">
        <v>1.0161786079399999</v>
      </c>
      <c r="Z18" s="11">
        <v>1.1171329021500001</v>
      </c>
      <c r="AA18" s="11">
        <v>1.0588254427899999</v>
      </c>
      <c r="AB18" s="11">
        <v>1.8738019752900001E-2</v>
      </c>
      <c r="AC18" s="12" t="s">
        <v>36</v>
      </c>
      <c r="AD18">
        <f t="shared" si="8"/>
        <v>1.0588254427899999</v>
      </c>
      <c r="AE18">
        <f t="shared" si="9"/>
        <v>1.8738019752900001E-2</v>
      </c>
      <c r="AF18">
        <f t="shared" si="10"/>
        <v>1.6953441614395782E-3</v>
      </c>
      <c r="AG18">
        <f t="shared" si="11"/>
        <v>-14</v>
      </c>
      <c r="AH18" s="12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50</v>
      </c>
      <c r="F19" s="11">
        <v>25</v>
      </c>
      <c r="G19" s="11">
        <v>2.5000000000000001E-2</v>
      </c>
      <c r="H19" s="11">
        <v>1.03127634525</v>
      </c>
      <c r="I19" s="11">
        <v>1.1037940979</v>
      </c>
      <c r="J19" s="11">
        <v>1.0671740460400001</v>
      </c>
      <c r="K19" s="11">
        <v>1.43749268772E-2</v>
      </c>
      <c r="L19" s="12" t="s">
        <v>36</v>
      </c>
      <c r="M19">
        <f t="shared" si="1"/>
        <v>1.0671740460400001</v>
      </c>
      <c r="N19">
        <f t="shared" si="5"/>
        <v>1.43749268772E-2</v>
      </c>
      <c r="O19">
        <f t="shared" si="6"/>
        <v>1.0775432533840388E-3</v>
      </c>
      <c r="P19">
        <f t="shared" si="7"/>
        <v>-12</v>
      </c>
      <c r="Q19" s="12" t="s">
        <v>36</v>
      </c>
      <c r="T19" s="1"/>
      <c r="U19" s="11">
        <v>9</v>
      </c>
      <c r="V19" s="11">
        <v>50</v>
      </c>
      <c r="W19" s="11">
        <v>25</v>
      </c>
      <c r="X19" s="11">
        <v>2.5000000000000001E-2</v>
      </c>
      <c r="Y19" s="11">
        <v>1.0416162014000001</v>
      </c>
      <c r="Z19" s="11">
        <v>1.1081399917600001</v>
      </c>
      <c r="AA19" s="11">
        <v>1.0696577692</v>
      </c>
      <c r="AB19" s="11">
        <v>1.43917988286E-2</v>
      </c>
      <c r="AC19" s="12" t="s">
        <v>36</v>
      </c>
      <c r="AD19">
        <f t="shared" si="8"/>
        <v>1.0696577692</v>
      </c>
      <c r="AE19">
        <f t="shared" si="9"/>
        <v>1.43917988286E-2</v>
      </c>
      <c r="AF19">
        <f t="shared" si="10"/>
        <v>9.2065096992047419E-4</v>
      </c>
      <c r="AG19">
        <f t="shared" si="11"/>
        <v>-12</v>
      </c>
      <c r="AH19" s="12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48</v>
      </c>
      <c r="F20" s="11">
        <v>24</v>
      </c>
      <c r="G20" s="11">
        <v>2.4E-2</v>
      </c>
      <c r="H20" s="11">
        <v>1.04717886448</v>
      </c>
      <c r="I20" s="11">
        <v>1.10083091259</v>
      </c>
      <c r="J20" s="11">
        <v>1.0766256079100001</v>
      </c>
      <c r="K20" s="11">
        <v>1.1639589713700001E-2</v>
      </c>
      <c r="L20" s="12" t="s">
        <v>36</v>
      </c>
      <c r="M20">
        <f t="shared" si="1"/>
        <v>1.0766256079100001</v>
      </c>
      <c r="N20">
        <f t="shared" si="5"/>
        <v>1.1639589713700001E-2</v>
      </c>
      <c r="O20">
        <f t="shared" si="6"/>
        <v>5.4636220557705592E-4</v>
      </c>
      <c r="P20">
        <f t="shared" si="7"/>
        <v>-10</v>
      </c>
      <c r="Q20" s="12" t="s">
        <v>36</v>
      </c>
      <c r="T20" s="1"/>
      <c r="U20" s="11">
        <v>10</v>
      </c>
      <c r="V20" s="11">
        <v>48</v>
      </c>
      <c r="W20" s="11">
        <v>24</v>
      </c>
      <c r="X20" s="11">
        <v>2.4E-2</v>
      </c>
      <c r="Y20" s="11">
        <v>1.05135476589</v>
      </c>
      <c r="Z20" s="11">
        <v>1.1100136041599999</v>
      </c>
      <c r="AA20" s="11">
        <v>1.0805354490900001</v>
      </c>
      <c r="AB20" s="11">
        <v>1.2309581844599999E-2</v>
      </c>
      <c r="AC20" s="12" t="s">
        <v>36</v>
      </c>
      <c r="AD20">
        <f t="shared" si="8"/>
        <v>1.0805354490900001</v>
      </c>
      <c r="AE20">
        <f t="shared" si="9"/>
        <v>1.2309581844599999E-2</v>
      </c>
      <c r="AF20">
        <f t="shared" si="10"/>
        <v>3.7886874212798139E-4</v>
      </c>
      <c r="AG20">
        <f t="shared" si="11"/>
        <v>-10</v>
      </c>
      <c r="AH20" s="12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1.0677936077100001</v>
      </c>
      <c r="I21" s="11">
        <v>1.11648249626</v>
      </c>
      <c r="J21" s="11">
        <v>1.0921522975</v>
      </c>
      <c r="K21" s="11">
        <v>1.1945743683699999E-2</v>
      </c>
      <c r="L21" s="12" t="s">
        <v>36</v>
      </c>
      <c r="M21">
        <f t="shared" si="1"/>
        <v>1.0921522975</v>
      </c>
      <c r="N21">
        <f t="shared" si="5"/>
        <v>1.1945743683699999E-2</v>
      </c>
      <c r="O21">
        <f t="shared" si="6"/>
        <v>6.1586434528507959E-5</v>
      </c>
      <c r="P21">
        <f t="shared" si="7"/>
        <v>-8</v>
      </c>
      <c r="Q21" s="12" t="s">
        <v>36</v>
      </c>
      <c r="T21" s="1"/>
      <c r="U21" s="11">
        <v>11</v>
      </c>
      <c r="V21" s="11">
        <v>50</v>
      </c>
      <c r="W21" s="11">
        <v>25</v>
      </c>
      <c r="X21" s="11">
        <v>2.5000000000000001E-2</v>
      </c>
      <c r="Y21" s="11">
        <v>1.0715183019600001</v>
      </c>
      <c r="Z21" s="11">
        <v>1.11591184139</v>
      </c>
      <c r="AA21" s="11">
        <v>1.09309227705</v>
      </c>
      <c r="AB21" s="11">
        <v>1.01232781804E-2</v>
      </c>
      <c r="AC21" s="12" t="s">
        <v>36</v>
      </c>
      <c r="AD21">
        <f t="shared" si="8"/>
        <v>1.09309227705</v>
      </c>
      <c r="AE21">
        <f t="shared" si="9"/>
        <v>1.01232781804E-2</v>
      </c>
      <c r="AF21">
        <f t="shared" si="10"/>
        <v>4.7716636353957859E-5</v>
      </c>
      <c r="AG21">
        <f t="shared" si="11"/>
        <v>-8</v>
      </c>
      <c r="AH21" s="12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52</v>
      </c>
      <c r="F22" s="11">
        <v>26</v>
      </c>
      <c r="G22" s="11">
        <v>2.5999999999999999E-2</v>
      </c>
      <c r="H22" s="11">
        <v>1.0689343214</v>
      </c>
      <c r="I22" s="11">
        <v>1.12141919136</v>
      </c>
      <c r="J22" s="11">
        <v>1.09852827742</v>
      </c>
      <c r="K22" s="11">
        <v>1.2149740748199999E-2</v>
      </c>
      <c r="L22" s="12" t="s">
        <v>36</v>
      </c>
      <c r="M22">
        <f t="shared" si="1"/>
        <v>1.09852827742</v>
      </c>
      <c r="N22">
        <f t="shared" si="5"/>
        <v>1.2149740748199999E-2</v>
      </c>
      <c r="O22">
        <f t="shared" si="6"/>
        <v>2.165967352482023E-6</v>
      </c>
      <c r="P22">
        <f t="shared" si="7"/>
        <v>-6</v>
      </c>
      <c r="Q22" s="12" t="s">
        <v>36</v>
      </c>
      <c r="T22" s="1"/>
      <c r="U22" s="11">
        <v>12</v>
      </c>
      <c r="V22" s="11">
        <v>52</v>
      </c>
      <c r="W22" s="11">
        <v>26</v>
      </c>
      <c r="X22" s="11">
        <v>2.5999999999999999E-2</v>
      </c>
      <c r="Y22" s="11">
        <v>1.0633747577699999</v>
      </c>
      <c r="Z22" s="11">
        <v>1.12446928024</v>
      </c>
      <c r="AA22" s="11">
        <v>1.09780283845</v>
      </c>
      <c r="AB22" s="11">
        <v>1.2703105518499999E-2</v>
      </c>
      <c r="AC22" s="12" t="s">
        <v>36</v>
      </c>
      <c r="AD22">
        <f t="shared" si="8"/>
        <v>1.09780283845</v>
      </c>
      <c r="AE22">
        <f t="shared" si="9"/>
        <v>1.2703105518499999E-2</v>
      </c>
      <c r="AF22">
        <f t="shared" si="10"/>
        <v>4.8275188767986159E-6</v>
      </c>
      <c r="AG22">
        <f t="shared" si="11"/>
        <v>-6</v>
      </c>
      <c r="AH22" s="12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52</v>
      </c>
      <c r="F23" s="11">
        <v>26</v>
      </c>
      <c r="G23" s="11">
        <v>2.5999999999999999E-2</v>
      </c>
      <c r="H23" s="11">
        <v>1.0717129707299999</v>
      </c>
      <c r="I23" s="11">
        <v>1.1303021907799999</v>
      </c>
      <c r="J23" s="11">
        <v>1.1040682563399999</v>
      </c>
      <c r="K23" s="11">
        <v>1.10176566396E-2</v>
      </c>
      <c r="L23" s="12" t="s">
        <v>36</v>
      </c>
      <c r="M23">
        <f t="shared" si="1"/>
        <v>1.1040682563399999</v>
      </c>
      <c r="N23">
        <f t="shared" si="5"/>
        <v>1.10176566396E-2</v>
      </c>
      <c r="O23">
        <f t="shared" si="6"/>
        <v>1.6550709647949009E-5</v>
      </c>
      <c r="P23">
        <f t="shared" si="7"/>
        <v>-4</v>
      </c>
      <c r="Q23" s="12" t="s">
        <v>36</v>
      </c>
      <c r="T23" s="1"/>
      <c r="U23" s="11">
        <v>13</v>
      </c>
      <c r="V23" s="11">
        <v>52</v>
      </c>
      <c r="W23" s="11">
        <v>26</v>
      </c>
      <c r="X23" s="11">
        <v>2.5999999999999999E-2</v>
      </c>
      <c r="Y23" s="11">
        <v>1.0840063095100001</v>
      </c>
      <c r="Z23" s="11">
        <v>1.14588141441</v>
      </c>
      <c r="AA23" s="11">
        <v>1.10491145116</v>
      </c>
      <c r="AB23" s="11">
        <v>1.3557568361500001E-2</v>
      </c>
      <c r="AC23" s="12" t="s">
        <v>36</v>
      </c>
      <c r="AD23">
        <f t="shared" si="8"/>
        <v>1.10491145116</v>
      </c>
      <c r="AE23">
        <f t="shared" si="9"/>
        <v>1.3557568361500001E-2</v>
      </c>
      <c r="AF23">
        <f t="shared" si="10"/>
        <v>2.4122352497064494E-5</v>
      </c>
      <c r="AG23">
        <f t="shared" si="11"/>
        <v>-4</v>
      </c>
      <c r="AH23" s="12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50</v>
      </c>
      <c r="F24" s="11">
        <v>25</v>
      </c>
      <c r="G24" s="11">
        <v>2.5000000000000001E-2</v>
      </c>
      <c r="H24" s="11">
        <v>1.0752869844399999</v>
      </c>
      <c r="I24" s="11">
        <v>1.1316808462100001</v>
      </c>
      <c r="J24" s="11">
        <v>1.10783964634</v>
      </c>
      <c r="K24" s="11">
        <v>1.3705017096E-2</v>
      </c>
      <c r="L24" s="12" t="s">
        <v>36</v>
      </c>
      <c r="M24">
        <f t="shared" si="1"/>
        <v>1.10783964634</v>
      </c>
      <c r="N24">
        <f t="shared" si="5"/>
        <v>1.3705017096E-2</v>
      </c>
      <c r="O24">
        <f t="shared" si="6"/>
        <v>6.1460054736273752E-5</v>
      </c>
      <c r="P24">
        <f t="shared" si="7"/>
        <v>-2</v>
      </c>
      <c r="Q24" s="12" t="s">
        <v>36</v>
      </c>
      <c r="T24" s="1"/>
      <c r="U24" s="11">
        <v>14</v>
      </c>
      <c r="V24" s="11">
        <v>50</v>
      </c>
      <c r="W24" s="11">
        <v>25</v>
      </c>
      <c r="X24" s="11">
        <v>2.5000000000000001E-2</v>
      </c>
      <c r="Y24" s="11">
        <v>1.0798250436800001</v>
      </c>
      <c r="Z24" s="11">
        <v>1.1307632923099999</v>
      </c>
      <c r="AA24" s="11">
        <v>1.1052151513099999</v>
      </c>
      <c r="AB24" s="11">
        <v>1.2356258065E-2</v>
      </c>
      <c r="AC24" s="12" t="s">
        <v>36</v>
      </c>
      <c r="AD24">
        <f t="shared" si="8"/>
        <v>1.1052151513099999</v>
      </c>
      <c r="AE24">
        <f t="shared" si="9"/>
        <v>1.2356258065E-2</v>
      </c>
      <c r="AF24">
        <f t="shared" si="10"/>
        <v>2.719780318619297E-5</v>
      </c>
      <c r="AG24">
        <f t="shared" si="11"/>
        <v>-2</v>
      </c>
      <c r="AH24" s="12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1.0764614343600001</v>
      </c>
      <c r="I25" s="11">
        <v>1.1431602239600001</v>
      </c>
      <c r="J25" s="11">
        <v>1.1053044223799999</v>
      </c>
      <c r="K25" s="11">
        <v>1.46058479839E-2</v>
      </c>
      <c r="L25" s="12" t="s">
        <v>36</v>
      </c>
      <c r="M25">
        <f t="shared" si="1"/>
        <v>1.1053044223799999</v>
      </c>
      <c r="N25">
        <f t="shared" si="5"/>
        <v>1.46058479839E-2</v>
      </c>
      <c r="O25">
        <f t="shared" si="6"/>
        <v>2.813689678544317E-5</v>
      </c>
      <c r="P25">
        <f t="shared" si="7"/>
        <v>0</v>
      </c>
      <c r="Q25" s="12" t="s">
        <v>36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1.0856425762199999</v>
      </c>
      <c r="Z25" s="11">
        <v>1.1391460895500001</v>
      </c>
      <c r="AA25" s="11">
        <v>1.1033584141699999</v>
      </c>
      <c r="AB25" s="11">
        <v>1.15983191484E-2</v>
      </c>
      <c r="AC25" s="12" t="s">
        <v>36</v>
      </c>
      <c r="AD25">
        <f t="shared" si="8"/>
        <v>1.1033584141699999</v>
      </c>
      <c r="AE25">
        <f t="shared" si="9"/>
        <v>1.15983191484E-2</v>
      </c>
      <c r="AF25">
        <f t="shared" si="10"/>
        <v>1.1278945737255605E-5</v>
      </c>
      <c r="AG25">
        <f t="shared" si="11"/>
        <v>0</v>
      </c>
      <c r="AH25" s="12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52</v>
      </c>
      <c r="F26" s="11">
        <v>26</v>
      </c>
      <c r="G26" s="11">
        <v>2.5999999999999999E-2</v>
      </c>
      <c r="H26" s="11">
        <v>1.10069775581</v>
      </c>
      <c r="I26" s="11">
        <v>1.17606365681</v>
      </c>
      <c r="J26" s="11">
        <v>1.13350792573</v>
      </c>
      <c r="K26" s="11">
        <v>1.8043319865000001E-2</v>
      </c>
      <c r="L26" s="12" t="s">
        <v>36</v>
      </c>
      <c r="M26">
        <f t="shared" si="1"/>
        <v>1.13350792573</v>
      </c>
      <c r="N26">
        <f t="shared" si="5"/>
        <v>1.8043319865000001E-2</v>
      </c>
      <c r="O26">
        <f t="shared" si="6"/>
        <v>1.1227810867271923E-3</v>
      </c>
      <c r="P26">
        <f t="shared" si="7"/>
        <v>2</v>
      </c>
      <c r="Q26" s="12" t="s">
        <v>36</v>
      </c>
      <c r="T26" s="1"/>
      <c r="U26" s="11">
        <v>16</v>
      </c>
      <c r="V26" s="11">
        <v>52</v>
      </c>
      <c r="W26" s="11">
        <v>26</v>
      </c>
      <c r="X26" s="11">
        <v>2.5999999999999999E-2</v>
      </c>
      <c r="Y26" s="11">
        <v>1.0767260789899999</v>
      </c>
      <c r="Z26" s="11">
        <v>1.1372711658500001</v>
      </c>
      <c r="AA26" s="11">
        <v>1.10887173047</v>
      </c>
      <c r="AB26" s="11">
        <v>1.27681655039E-2</v>
      </c>
      <c r="AC26" s="12" t="s">
        <v>36</v>
      </c>
      <c r="AD26">
        <f t="shared" si="8"/>
        <v>1.10887173047</v>
      </c>
      <c r="AE26">
        <f t="shared" si="9"/>
        <v>1.27681655039E-2</v>
      </c>
      <c r="AF26">
        <f t="shared" si="10"/>
        <v>7.8707601532324552E-5</v>
      </c>
      <c r="AG26">
        <f t="shared" si="11"/>
        <v>2</v>
      </c>
      <c r="AH26" s="12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1.0816682577100001</v>
      </c>
      <c r="I27" s="11">
        <v>1.1321580410000001</v>
      </c>
      <c r="J27" s="11">
        <v>1.1066506791099999</v>
      </c>
      <c r="K27" s="11">
        <v>1.08440661315E-2</v>
      </c>
      <c r="L27" s="12" t="s">
        <v>36</v>
      </c>
      <c r="M27">
        <f t="shared" si="1"/>
        <v>1.1066506791099999</v>
      </c>
      <c r="N27">
        <f t="shared" si="5"/>
        <v>1.08440661315E-2</v>
      </c>
      <c r="O27">
        <f t="shared" si="6"/>
        <v>4.42315326241882E-5</v>
      </c>
      <c r="P27">
        <f t="shared" si="7"/>
        <v>4</v>
      </c>
      <c r="Q27" s="12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1.0890369415300001</v>
      </c>
      <c r="Z27" s="11">
        <v>1.1480776071500001</v>
      </c>
      <c r="AA27" s="11">
        <v>1.1127310180700001</v>
      </c>
      <c r="AB27" s="11">
        <v>1.24851399482E-2</v>
      </c>
      <c r="AC27" s="12" t="s">
        <v>36</v>
      </c>
      <c r="AD27">
        <f t="shared" si="8"/>
        <v>1.1127310180700001</v>
      </c>
      <c r="AE27">
        <f t="shared" si="9"/>
        <v>1.24851399482E-2</v>
      </c>
      <c r="AF27">
        <f t="shared" si="10"/>
        <v>1.6207882109866623E-4</v>
      </c>
      <c r="AG27">
        <f t="shared" si="11"/>
        <v>4</v>
      </c>
      <c r="AH27" s="12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48</v>
      </c>
      <c r="F28" s="11">
        <v>24</v>
      </c>
      <c r="G28" s="11">
        <v>2.4E-2</v>
      </c>
      <c r="H28" s="11">
        <v>1.07975637913</v>
      </c>
      <c r="I28" s="11">
        <v>1.1663248539</v>
      </c>
      <c r="J28" s="11">
        <v>1.1220774948600001</v>
      </c>
      <c r="K28" s="11">
        <v>1.80153528865E-2</v>
      </c>
      <c r="L28" s="12" t="s">
        <v>36</v>
      </c>
      <c r="M28">
        <f t="shared" si="1"/>
        <v>1.1220774948600001</v>
      </c>
      <c r="N28">
        <f t="shared" si="5"/>
        <v>1.80153528865E-2</v>
      </c>
      <c r="O28">
        <f t="shared" si="6"/>
        <v>4.8741577929332604E-4</v>
      </c>
      <c r="P28">
        <f t="shared" si="7"/>
        <v>6</v>
      </c>
      <c r="Q28" s="12" t="s">
        <v>36</v>
      </c>
      <c r="T28" s="1"/>
      <c r="U28" s="11">
        <v>18</v>
      </c>
      <c r="V28" s="11">
        <v>48</v>
      </c>
      <c r="W28" s="11">
        <v>24</v>
      </c>
      <c r="X28" s="11">
        <v>2.4E-2</v>
      </c>
      <c r="Y28" s="11">
        <v>1.0668131113099999</v>
      </c>
      <c r="Z28" s="11">
        <v>1.1356363296500001</v>
      </c>
      <c r="AA28" s="11">
        <v>1.1004740695199999</v>
      </c>
      <c r="AB28" s="11">
        <v>1.36346182589E-2</v>
      </c>
      <c r="AC28" s="12" t="s">
        <v>36</v>
      </c>
      <c r="AD28">
        <f t="shared" si="8"/>
        <v>1.1004740695199999</v>
      </c>
      <c r="AE28">
        <f t="shared" si="9"/>
        <v>1.36346182589E-2</v>
      </c>
      <c r="AF28">
        <f t="shared" si="10"/>
        <v>2.2474190979288094E-7</v>
      </c>
      <c r="AG28">
        <f t="shared" si="11"/>
        <v>6</v>
      </c>
      <c r="AH28" s="12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48</v>
      </c>
      <c r="F29" s="11">
        <v>24</v>
      </c>
      <c r="G29" s="11">
        <v>2.4E-2</v>
      </c>
      <c r="H29" s="11">
        <v>1.0635917186699999</v>
      </c>
      <c r="I29" s="11">
        <v>1.1178290844000001</v>
      </c>
      <c r="J29" s="11">
        <v>1.09495622168</v>
      </c>
      <c r="K29" s="11">
        <v>1.18128803982E-2</v>
      </c>
      <c r="L29" s="12" t="s">
        <v>36</v>
      </c>
      <c r="M29">
        <f t="shared" si="1"/>
        <v>1.09495622168</v>
      </c>
      <c r="N29">
        <f t="shared" si="5"/>
        <v>1.18128803982E-2</v>
      </c>
      <c r="O29">
        <f t="shared" si="6"/>
        <v>2.5439699741303398E-5</v>
      </c>
      <c r="P29">
        <f t="shared" si="7"/>
        <v>8</v>
      </c>
      <c r="Q29" s="12" t="s">
        <v>36</v>
      </c>
      <c r="T29" s="1"/>
      <c r="U29" s="11">
        <v>19</v>
      </c>
      <c r="V29" s="11">
        <v>48</v>
      </c>
      <c r="W29" s="11">
        <v>24</v>
      </c>
      <c r="X29" s="11">
        <v>2.4E-2</v>
      </c>
      <c r="Y29" s="11">
        <v>1.06624281406</v>
      </c>
      <c r="Z29" s="11">
        <v>1.13479447365</v>
      </c>
      <c r="AA29" s="11">
        <v>1.0979965503</v>
      </c>
      <c r="AB29" s="11">
        <v>1.6868875791499999E-2</v>
      </c>
      <c r="AC29" s="12" t="s">
        <v>36</v>
      </c>
      <c r="AD29">
        <f t="shared" si="8"/>
        <v>1.0979965503</v>
      </c>
      <c r="AE29">
        <f t="shared" si="9"/>
        <v>1.6868875791499999E-2</v>
      </c>
      <c r="AF29">
        <f t="shared" si="10"/>
        <v>4.013810700430506E-6</v>
      </c>
      <c r="AG29">
        <f t="shared" si="11"/>
        <v>8</v>
      </c>
      <c r="AH29" s="12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50</v>
      </c>
      <c r="F30" s="11">
        <v>25</v>
      </c>
      <c r="G30" s="11">
        <v>2.5000000000000001E-2</v>
      </c>
      <c r="H30" s="11">
        <v>1.0631266832399999</v>
      </c>
      <c r="I30" s="11">
        <v>1.14850008488</v>
      </c>
      <c r="J30" s="11">
        <v>1.1068683910399999</v>
      </c>
      <c r="K30" s="11">
        <v>1.9836672661300001E-2</v>
      </c>
      <c r="L30" s="12" t="s">
        <v>36</v>
      </c>
      <c r="M30">
        <f t="shared" si="1"/>
        <v>1.1068683910399999</v>
      </c>
      <c r="N30">
        <f t="shared" si="5"/>
        <v>1.9836672661300001E-2</v>
      </c>
      <c r="O30">
        <f t="shared" si="6"/>
        <v>4.7174795478349681E-5</v>
      </c>
      <c r="P30">
        <f t="shared" si="7"/>
        <v>10</v>
      </c>
      <c r="Q30" s="12" t="s">
        <v>36</v>
      </c>
      <c r="T30" s="1"/>
      <c r="U30" s="11">
        <v>20</v>
      </c>
      <c r="V30" s="11">
        <v>50</v>
      </c>
      <c r="W30" s="11">
        <v>25</v>
      </c>
      <c r="X30" s="11">
        <v>2.5000000000000001E-2</v>
      </c>
      <c r="Y30" s="11">
        <v>1.05183875561</v>
      </c>
      <c r="Z30" s="11">
        <v>1.1524207592</v>
      </c>
      <c r="AA30" s="11">
        <v>1.09590498447</v>
      </c>
      <c r="AB30" s="11">
        <v>2.0505810332499999E-2</v>
      </c>
      <c r="AC30" s="12" t="s">
        <v>36</v>
      </c>
      <c r="AD30">
        <f t="shared" si="8"/>
        <v>1.09590498447</v>
      </c>
      <c r="AE30">
        <f t="shared" si="9"/>
        <v>2.0505810332499999E-2</v>
      </c>
      <c r="AF30">
        <f t="shared" si="10"/>
        <v>1.6769152190942284E-5</v>
      </c>
      <c r="AG30">
        <f t="shared" si="11"/>
        <v>10</v>
      </c>
      <c r="AH30" s="12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48</v>
      </c>
      <c r="F31" s="11">
        <v>24</v>
      </c>
      <c r="G31" s="11">
        <v>2.4E-2</v>
      </c>
      <c r="H31" s="11">
        <v>1.03734278679</v>
      </c>
      <c r="I31" s="11">
        <v>1.13986909389</v>
      </c>
      <c r="J31" s="11">
        <v>1.0830743039599999</v>
      </c>
      <c r="K31" s="11">
        <v>2.0388887935199999E-2</v>
      </c>
      <c r="L31" s="12" t="s">
        <v>36</v>
      </c>
      <c r="M31">
        <f t="shared" si="1"/>
        <v>1.0830743039599999</v>
      </c>
      <c r="N31">
        <f t="shared" si="5"/>
        <v>2.0388887935199999E-2</v>
      </c>
      <c r="O31">
        <f t="shared" si="6"/>
        <v>2.8647918643847709E-4</v>
      </c>
      <c r="P31">
        <f t="shared" si="7"/>
        <v>12</v>
      </c>
      <c r="Q31" s="12" t="s">
        <v>36</v>
      </c>
      <c r="T31" s="1"/>
      <c r="U31" s="11">
        <v>21</v>
      </c>
      <c r="V31" s="11">
        <v>48</v>
      </c>
      <c r="W31" s="11">
        <v>24</v>
      </c>
      <c r="X31" s="11">
        <v>2.4E-2</v>
      </c>
      <c r="Y31" s="11">
        <v>1.0498433113100001</v>
      </c>
      <c r="Z31" s="11">
        <v>1.1207702159899999</v>
      </c>
      <c r="AA31" s="11">
        <v>1.0789972593399999</v>
      </c>
      <c r="AB31" s="11">
        <v>1.7567347320900002E-2</v>
      </c>
      <c r="AC31" s="12" t="s">
        <v>36</v>
      </c>
      <c r="AD31">
        <f t="shared" si="8"/>
        <v>1.0789972593399999</v>
      </c>
      <c r="AE31">
        <f t="shared" si="9"/>
        <v>1.7567347320900002E-2</v>
      </c>
      <c r="AF31">
        <f t="shared" si="10"/>
        <v>4.4111511523122501E-4</v>
      </c>
      <c r="AG31">
        <f t="shared" si="11"/>
        <v>12</v>
      </c>
      <c r="AH31" s="12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1.0162088870999999</v>
      </c>
      <c r="I32" s="11">
        <v>1.15310955048</v>
      </c>
      <c r="J32" s="11">
        <v>1.0834872174300001</v>
      </c>
      <c r="K32" s="11">
        <v>2.7987247957899999E-2</v>
      </c>
      <c r="L32" s="12" t="s">
        <v>36</v>
      </c>
      <c r="M32">
        <f t="shared" si="1"/>
        <v>1.0834872174300001</v>
      </c>
      <c r="N32">
        <f t="shared" si="5"/>
        <v>2.7987247957899999E-2</v>
      </c>
      <c r="O32">
        <f t="shared" si="6"/>
        <v>2.7267198820409564E-4</v>
      </c>
      <c r="P32">
        <f t="shared" si="7"/>
        <v>14</v>
      </c>
      <c r="Q32" s="12" t="s">
        <v>36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1.0062602758400001</v>
      </c>
      <c r="Z32" s="11">
        <v>1.1053590774499999</v>
      </c>
      <c r="AA32" s="11">
        <v>1.05567915201</v>
      </c>
      <c r="AB32" s="11">
        <v>2.3280703203099998E-2</v>
      </c>
      <c r="AC32" s="12" t="s">
        <v>36</v>
      </c>
      <c r="AD32">
        <f t="shared" si="8"/>
        <v>1.05567915201</v>
      </c>
      <c r="AE32">
        <f t="shared" si="9"/>
        <v>2.3280703203099998E-2</v>
      </c>
      <c r="AF32">
        <f t="shared" si="10"/>
        <v>1.9643375665526989E-3</v>
      </c>
      <c r="AG32">
        <f t="shared" si="11"/>
        <v>14</v>
      </c>
      <c r="AH32" s="12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52</v>
      </c>
      <c r="F33" s="11">
        <v>26</v>
      </c>
      <c r="G33" s="11">
        <v>2.5999999999999999E-2</v>
      </c>
      <c r="H33" s="11">
        <v>0.96072250604599996</v>
      </c>
      <c r="I33" s="11">
        <v>1.13440001011</v>
      </c>
      <c r="J33" s="11">
        <v>1.03484724118</v>
      </c>
      <c r="K33" s="11">
        <v>3.7014906621600001E-2</v>
      </c>
      <c r="L33" s="12" t="s">
        <v>36</v>
      </c>
      <c r="M33">
        <f t="shared" si="1"/>
        <v>1.03484724118</v>
      </c>
      <c r="N33">
        <f t="shared" si="5"/>
        <v>3.7014906621600001E-2</v>
      </c>
      <c r="O33">
        <f t="shared" si="6"/>
        <v>4.2448819818570937E-3</v>
      </c>
      <c r="P33">
        <f t="shared" si="7"/>
        <v>16</v>
      </c>
      <c r="Q33" s="12" t="s">
        <v>36</v>
      </c>
      <c r="T33" s="1"/>
      <c r="U33" s="11">
        <v>23</v>
      </c>
      <c r="V33" s="11">
        <v>52</v>
      </c>
      <c r="W33" s="11">
        <v>26</v>
      </c>
      <c r="X33" s="11">
        <v>2.5999999999999999E-2</v>
      </c>
      <c r="Y33" s="11">
        <v>0.98748630285299999</v>
      </c>
      <c r="Z33" s="11">
        <v>1.13047838211</v>
      </c>
      <c r="AA33" s="11">
        <v>1.05116672699</v>
      </c>
      <c r="AB33" s="11">
        <v>3.2390463214E-2</v>
      </c>
      <c r="AC33" s="12" t="s">
        <v>36</v>
      </c>
      <c r="AD33">
        <f t="shared" si="8"/>
        <v>1.05116672699</v>
      </c>
      <c r="AE33">
        <f t="shared" si="9"/>
        <v>3.2390463214E-2</v>
      </c>
      <c r="AF33">
        <f t="shared" si="10"/>
        <v>2.3846885528692008E-3</v>
      </c>
      <c r="AG33">
        <f t="shared" si="11"/>
        <v>16</v>
      </c>
      <c r="AH33" s="12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48</v>
      </c>
      <c r="F34" s="11">
        <v>24</v>
      </c>
      <c r="G34" s="11">
        <v>2.4E-2</v>
      </c>
      <c r="H34" s="11">
        <v>0.91981834173200006</v>
      </c>
      <c r="I34" s="11">
        <v>1.23132264614</v>
      </c>
      <c r="J34" s="11">
        <v>1.0412178374800001</v>
      </c>
      <c r="K34" s="11">
        <v>6.3735190843600006E-2</v>
      </c>
      <c r="L34" s="12" t="s">
        <v>36</v>
      </c>
      <c r="M34">
        <f t="shared" si="1"/>
        <v>1.0412178374800001</v>
      </c>
      <c r="N34">
        <f t="shared" si="5"/>
        <v>6.3735190843600006E-2</v>
      </c>
      <c r="O34">
        <f t="shared" si="6"/>
        <v>3.4553426305276944E-3</v>
      </c>
      <c r="P34">
        <f t="shared" si="7"/>
        <v>18</v>
      </c>
      <c r="Q34" s="12" t="s">
        <v>36</v>
      </c>
      <c r="T34" s="1"/>
      <c r="U34" s="11">
        <v>24</v>
      </c>
      <c r="V34" s="11">
        <v>48</v>
      </c>
      <c r="W34" s="11">
        <v>24</v>
      </c>
      <c r="X34" s="11">
        <v>2.4E-2</v>
      </c>
      <c r="Y34" s="11">
        <v>0.92133140564000005</v>
      </c>
      <c r="Z34" s="11">
        <v>1.11772334576</v>
      </c>
      <c r="AA34" s="11">
        <v>1.0099081111499999</v>
      </c>
      <c r="AB34" s="11">
        <v>5.5180053811099999E-2</v>
      </c>
      <c r="AC34" s="12" t="s">
        <v>36</v>
      </c>
      <c r="AD34">
        <f t="shared" si="8"/>
        <v>1.0099081111499999</v>
      </c>
      <c r="AE34">
        <f t="shared" si="9"/>
        <v>5.5180053811099999E-2</v>
      </c>
      <c r="AF34">
        <f t="shared" si="10"/>
        <v>8.1165484365607887E-3</v>
      </c>
      <c r="AG34">
        <f t="shared" si="11"/>
        <v>18</v>
      </c>
      <c r="AH34" s="12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0.66603469848600005</v>
      </c>
      <c r="I35" s="11">
        <v>1.48428487778</v>
      </c>
      <c r="J35" s="11">
        <v>0.97238700206499995</v>
      </c>
      <c r="K35" s="11">
        <v>0.146055324998</v>
      </c>
      <c r="L35" s="12" t="s">
        <v>36</v>
      </c>
      <c r="M35">
        <f t="shared" si="1"/>
        <v>0.97238700206499995</v>
      </c>
      <c r="N35">
        <f t="shared" si="5"/>
        <v>0.146055324998</v>
      </c>
      <c r="O35">
        <f t="shared" si="6"/>
        <v>1.6285077241958351E-2</v>
      </c>
      <c r="P35">
        <f>IF(L35="Y",$C35,"")</f>
        <v>20</v>
      </c>
      <c r="Q35" s="12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0.72118574380900002</v>
      </c>
      <c r="Z35" s="11">
        <v>1.6118406057400001</v>
      </c>
      <c r="AA35" s="11">
        <v>1.0100754923499999</v>
      </c>
      <c r="AB35" s="11">
        <v>0.15662652043899999</v>
      </c>
      <c r="AC35" s="12" t="s">
        <v>36</v>
      </c>
      <c r="AD35">
        <f t="shared" si="8"/>
        <v>1.0100754923499999</v>
      </c>
      <c r="AE35">
        <f t="shared" si="9"/>
        <v>0.15662652043899999</v>
      </c>
      <c r="AF35">
        <f t="shared" si="10"/>
        <v>8.0864170760949362E-3</v>
      </c>
      <c r="AG35">
        <f t="shared" si="11"/>
        <v>20</v>
      </c>
      <c r="AH35" s="12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48</v>
      </c>
      <c r="F36" s="11">
        <v>24</v>
      </c>
      <c r="G36" s="11">
        <v>2.4E-2</v>
      </c>
      <c r="H36" s="11">
        <v>0</v>
      </c>
      <c r="I36" s="11">
        <v>1.30316543579</v>
      </c>
      <c r="J36" s="11">
        <v>0.68556452511499999</v>
      </c>
      <c r="K36" s="11">
        <v>0.28110043191400003</v>
      </c>
      <c r="L36" s="12" t="s">
        <v>60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12" t="s">
        <v>60</v>
      </c>
      <c r="U36" s="11">
        <v>26</v>
      </c>
      <c r="V36" s="11">
        <v>48</v>
      </c>
      <c r="W36" s="11">
        <v>24</v>
      </c>
      <c r="X36" s="11">
        <v>2.4E-2</v>
      </c>
      <c r="Y36" s="11">
        <v>0</v>
      </c>
      <c r="Z36" s="11">
        <v>1.12246119976</v>
      </c>
      <c r="AA36" s="11">
        <v>0.69272483698999998</v>
      </c>
      <c r="AB36" s="11">
        <v>0.20843231574000001</v>
      </c>
      <c r="AC36" s="12" t="s">
        <v>60</v>
      </c>
      <c r="AD36" t="e">
        <f t="shared" si="8"/>
        <v>#N/A</v>
      </c>
      <c r="AE36" t="e">
        <f t="shared" si="9"/>
        <v>#N/A</v>
      </c>
      <c r="AF36" t="str">
        <f t="shared" si="10"/>
        <v/>
      </c>
      <c r="AG36" t="str">
        <f t="shared" si="11"/>
        <v/>
      </c>
      <c r="AH36" s="12" t="s">
        <v>60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49</v>
      </c>
      <c r="F37" s="11">
        <v>24.5</v>
      </c>
      <c r="G37" s="11">
        <v>2.4500000000000001E-2</v>
      </c>
      <c r="H37" s="11">
        <v>0</v>
      </c>
      <c r="I37" s="11">
        <v>0.71999579668000002</v>
      </c>
      <c r="J37" s="11">
        <v>0.170431505052</v>
      </c>
      <c r="K37" s="11">
        <v>0.21508944980799999</v>
      </c>
      <c r="L37" s="12" t="s">
        <v>60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12" t="s">
        <v>60</v>
      </c>
      <c r="U37" s="11">
        <v>27</v>
      </c>
      <c r="V37" s="11">
        <v>49</v>
      </c>
      <c r="W37" s="11">
        <v>24.5</v>
      </c>
      <c r="X37" s="11">
        <v>2.4500000000000001E-2</v>
      </c>
      <c r="Y37" s="11">
        <v>0</v>
      </c>
      <c r="Z37" s="11">
        <v>0.66494792699799998</v>
      </c>
      <c r="AA37" s="11">
        <v>0.124180486236</v>
      </c>
      <c r="AB37" s="11">
        <v>0.16426059027699999</v>
      </c>
      <c r="AC37" s="12" t="s">
        <v>60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12" t="s">
        <v>60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47</v>
      </c>
      <c r="F38" s="11">
        <v>23.5</v>
      </c>
      <c r="G38" s="11">
        <v>2.35E-2</v>
      </c>
      <c r="H38" s="11">
        <v>0</v>
      </c>
      <c r="I38" s="11">
        <v>0.54033869504900001</v>
      </c>
      <c r="J38" s="11">
        <v>6.2107861676100003E-2</v>
      </c>
      <c r="K38" s="11">
        <v>0.12469791176800001</v>
      </c>
      <c r="L38" s="12" t="s">
        <v>60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12" t="s">
        <v>60</v>
      </c>
      <c r="U38" s="11">
        <v>28</v>
      </c>
      <c r="V38" s="11">
        <v>47</v>
      </c>
      <c r="W38" s="11">
        <v>23.5</v>
      </c>
      <c r="X38" s="11">
        <v>2.35E-2</v>
      </c>
      <c r="Y38" s="11">
        <v>0</v>
      </c>
      <c r="Z38" s="11">
        <v>0.580358862877</v>
      </c>
      <c r="AA38" s="11">
        <v>0.11012347599400001</v>
      </c>
      <c r="AB38" s="11">
        <v>0.16213750054000001</v>
      </c>
      <c r="AC38" s="12" t="s">
        <v>60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12" t="s">
        <v>60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50</v>
      </c>
      <c r="F39" s="11">
        <v>25</v>
      </c>
      <c r="G39" s="11">
        <v>2.5000000000000001E-2</v>
      </c>
      <c r="H39" s="11">
        <v>0</v>
      </c>
      <c r="I39" s="11">
        <v>0.63033956289299997</v>
      </c>
      <c r="J39" s="11">
        <v>0.125929257011</v>
      </c>
      <c r="K39" s="11">
        <v>0.19978857264399999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12" t="s">
        <v>60</v>
      </c>
      <c r="U39" s="11">
        <v>29</v>
      </c>
      <c r="V39" s="11">
        <v>50</v>
      </c>
      <c r="W39" s="11">
        <v>25</v>
      </c>
      <c r="X39" s="11">
        <v>2.5000000000000001E-2</v>
      </c>
      <c r="Y39" s="11">
        <v>0</v>
      </c>
      <c r="Z39" s="11">
        <v>0.48331952095000003</v>
      </c>
      <c r="AA39" s="11">
        <v>9.4890377074500001E-2</v>
      </c>
      <c r="AB39" s="11">
        <v>0.13672021860299999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12" t="s">
        <v>60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3600</v>
      </c>
      <c r="F60" s="11">
        <v>1800</v>
      </c>
      <c r="G60" s="11">
        <v>1.8</v>
      </c>
      <c r="H60" s="11">
        <v>0</v>
      </c>
      <c r="I60" s="11">
        <v>6.0558166503899997</v>
      </c>
      <c r="J60" s="11">
        <v>1.93806876018</v>
      </c>
      <c r="K60" s="13">
        <v>1.0309798885999999</v>
      </c>
      <c r="O60">
        <f t="shared" ref="O60:O88" si="12">J60/P$60</f>
        <v>1.2315461834416881</v>
      </c>
      <c r="P60">
        <f>K$60/(SQRT(2-(PI()/2)))</f>
        <v>1.5736874396085241</v>
      </c>
      <c r="T60" s="1"/>
      <c r="U60" s="11">
        <v>1</v>
      </c>
      <c r="V60" s="11">
        <v>3600</v>
      </c>
      <c r="W60" s="11">
        <v>1800</v>
      </c>
      <c r="X60" s="11">
        <v>1.8</v>
      </c>
      <c r="Y60" s="11">
        <v>3.1457409262699999E-2</v>
      </c>
      <c r="Z60" s="11">
        <v>5.7567057609600001</v>
      </c>
      <c r="AA60" s="11">
        <v>1.96496088789</v>
      </c>
      <c r="AB60" s="11">
        <v>1.02982287455</v>
      </c>
      <c r="AF60">
        <f>AA60/AG$60</f>
        <v>1.2500376423526705</v>
      </c>
      <c r="AG60">
        <f>AB$60/(SQRT(2-(PI()/2)))</f>
        <v>1.5719213736570261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51</v>
      </c>
      <c r="F61" s="11">
        <v>25.5</v>
      </c>
      <c r="G61" s="11">
        <v>2.5499999999999998E-2</v>
      </c>
      <c r="H61" s="11">
        <v>1.77526688576</v>
      </c>
      <c r="I61" s="11">
        <v>7.93063116074</v>
      </c>
      <c r="J61" s="11">
        <v>5.0235789710400001</v>
      </c>
      <c r="K61" s="13">
        <v>1.3865557428999999</v>
      </c>
      <c r="O61">
        <f>J61/P$60</f>
        <v>3.1922342674919504</v>
      </c>
      <c r="T61" s="1"/>
      <c r="U61" s="11">
        <v>2</v>
      </c>
      <c r="V61" s="11">
        <v>51</v>
      </c>
      <c r="W61" s="11">
        <v>25.5</v>
      </c>
      <c r="X61" s="11">
        <v>2.5499999999999998E-2</v>
      </c>
      <c r="Y61" s="11">
        <v>1.0380945205700001</v>
      </c>
      <c r="Z61" s="11">
        <v>7.50259208679</v>
      </c>
      <c r="AA61" s="11">
        <v>4.5233904684299997</v>
      </c>
      <c r="AB61" s="11">
        <v>1.56140073649</v>
      </c>
      <c r="AF61">
        <f t="shared" ref="AF61:AF88" si="14">AA61/AG$60</f>
        <v>2.8776187818519654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52</v>
      </c>
      <c r="F62" s="11">
        <v>26</v>
      </c>
      <c r="G62" s="11">
        <v>2.5999999999999999E-2</v>
      </c>
      <c r="H62" s="11">
        <v>10.90046978</v>
      </c>
      <c r="I62" s="11">
        <v>18.051311492899998</v>
      </c>
      <c r="J62" s="11">
        <v>14.5722478903</v>
      </c>
      <c r="K62" s="13">
        <v>1.8764204468500001</v>
      </c>
      <c r="O62">
        <f t="shared" si="12"/>
        <v>9.2599378526685339</v>
      </c>
      <c r="T62" s="1"/>
      <c r="U62" s="11">
        <v>3</v>
      </c>
      <c r="V62" s="11">
        <v>52</v>
      </c>
      <c r="W62" s="11">
        <v>26</v>
      </c>
      <c r="X62" s="11">
        <v>2.5999999999999999E-2</v>
      </c>
      <c r="Y62" s="11">
        <v>10.978635788</v>
      </c>
      <c r="Z62" s="11">
        <v>17.993638992299999</v>
      </c>
      <c r="AA62" s="11">
        <v>14.747778140599999</v>
      </c>
      <c r="AB62" s="11">
        <v>1.46114555163</v>
      </c>
      <c r="AF62">
        <f t="shared" si="14"/>
        <v>9.3820075149749709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32.651638030999997</v>
      </c>
      <c r="I63" s="11">
        <v>44.083026885999999</v>
      </c>
      <c r="J63" s="11">
        <v>38.4051604462</v>
      </c>
      <c r="K63" s="13">
        <v>2.4129911588500002</v>
      </c>
      <c r="O63">
        <f t="shared" si="12"/>
        <v>24.404566929601852</v>
      </c>
      <c r="T63" s="1"/>
      <c r="U63" s="11">
        <v>4</v>
      </c>
      <c r="V63" s="11">
        <v>50</v>
      </c>
      <c r="W63" s="11">
        <v>25</v>
      </c>
      <c r="X63" s="11">
        <v>2.5000000000000001E-2</v>
      </c>
      <c r="Y63" s="11">
        <v>34.571693420400003</v>
      </c>
      <c r="Z63" s="11">
        <v>44.622337341300003</v>
      </c>
      <c r="AA63" s="11">
        <v>38.5705591583</v>
      </c>
      <c r="AB63" s="11">
        <v>2.0741490318000002</v>
      </c>
      <c r="AF63">
        <f t="shared" si="14"/>
        <v>24.537206379837432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52</v>
      </c>
      <c r="F64" s="11">
        <v>26</v>
      </c>
      <c r="G64" s="11">
        <v>2.5999999999999999E-2</v>
      </c>
      <c r="H64" s="11">
        <v>70.678848266599999</v>
      </c>
      <c r="I64" s="11">
        <v>83.172080993700007</v>
      </c>
      <c r="J64" s="11">
        <v>76.625863882199994</v>
      </c>
      <c r="K64" s="13">
        <v>3.0860893599999999</v>
      </c>
      <c r="O64">
        <f t="shared" si="12"/>
        <v>48.69192061497403</v>
      </c>
      <c r="T64" s="1"/>
      <c r="U64" s="11">
        <v>5</v>
      </c>
      <c r="V64" s="11">
        <v>52</v>
      </c>
      <c r="W64" s="11">
        <v>26</v>
      </c>
      <c r="X64" s="11">
        <v>2.5999999999999999E-2</v>
      </c>
      <c r="Y64" s="11">
        <v>70.810630798299997</v>
      </c>
      <c r="Z64" s="11">
        <v>81.2230300903</v>
      </c>
      <c r="AA64" s="11">
        <v>76.5503969926</v>
      </c>
      <c r="AB64" s="11">
        <v>2.5748033496499998</v>
      </c>
      <c r="AF64">
        <f t="shared" si="14"/>
        <v>48.698617039927313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49</v>
      </c>
      <c r="F65" s="11">
        <v>24.5</v>
      </c>
      <c r="G65" s="11">
        <v>2.4500000000000001E-2</v>
      </c>
      <c r="H65" s="11">
        <v>118.229454041</v>
      </c>
      <c r="I65" s="11">
        <v>136.01530456500001</v>
      </c>
      <c r="J65" s="11">
        <v>127.075650896</v>
      </c>
      <c r="K65" s="13">
        <v>4.0792370654500001</v>
      </c>
      <c r="O65">
        <f t="shared" si="12"/>
        <v>80.75024791937831</v>
      </c>
      <c r="T65" s="1"/>
      <c r="U65" s="11">
        <v>6</v>
      </c>
      <c r="V65" s="11">
        <v>49</v>
      </c>
      <c r="W65" s="11">
        <v>24.5</v>
      </c>
      <c r="X65" s="11">
        <v>2.4500000000000001E-2</v>
      </c>
      <c r="Y65" s="11">
        <v>118.32704925500001</v>
      </c>
      <c r="Z65" s="11">
        <v>136.304962158</v>
      </c>
      <c r="AA65" s="11">
        <v>126.94092014899999</v>
      </c>
      <c r="AB65" s="11">
        <v>3.4975309855400001</v>
      </c>
      <c r="AF65">
        <f t="shared" si="14"/>
        <v>80.755260585124489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50</v>
      </c>
      <c r="F66" s="11">
        <v>25</v>
      </c>
      <c r="G66" s="11">
        <v>2.5000000000000001E-2</v>
      </c>
      <c r="H66" s="11">
        <v>174.27479553200001</v>
      </c>
      <c r="I66" s="11">
        <v>194.964111328</v>
      </c>
      <c r="J66" s="11">
        <v>185.48286529500001</v>
      </c>
      <c r="K66" s="13">
        <v>4.2439932223300003</v>
      </c>
      <c r="O66">
        <f t="shared" si="12"/>
        <v>117.86512405610949</v>
      </c>
      <c r="T66" s="1"/>
      <c r="U66" s="11">
        <v>7</v>
      </c>
      <c r="V66" s="11">
        <v>50</v>
      </c>
      <c r="W66" s="11">
        <v>25</v>
      </c>
      <c r="X66" s="11">
        <v>2.5000000000000001E-2</v>
      </c>
      <c r="Y66" s="11">
        <v>175.09194946299999</v>
      </c>
      <c r="Z66" s="11">
        <v>197.867111206</v>
      </c>
      <c r="AA66" s="11">
        <v>184.74559265100001</v>
      </c>
      <c r="AB66" s="11">
        <v>4.2060706917199999</v>
      </c>
      <c r="AF66">
        <f t="shared" si="14"/>
        <v>117.52852003099567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50</v>
      </c>
      <c r="F67" s="11">
        <v>25</v>
      </c>
      <c r="G67" s="11">
        <v>2.5000000000000001E-2</v>
      </c>
      <c r="H67" s="11">
        <v>231.730392456</v>
      </c>
      <c r="I67" s="11">
        <v>250.34580993700001</v>
      </c>
      <c r="J67" s="11">
        <v>239.72274292</v>
      </c>
      <c r="K67" s="13">
        <v>4.8229350119900003</v>
      </c>
      <c r="O67">
        <f t="shared" si="12"/>
        <v>152.33186520166564</v>
      </c>
      <c r="T67" s="1"/>
      <c r="U67" s="11">
        <v>8</v>
      </c>
      <c r="V67" s="11">
        <v>50</v>
      </c>
      <c r="W67" s="11">
        <v>25</v>
      </c>
      <c r="X67" s="11">
        <v>2.5000000000000001E-2</v>
      </c>
      <c r="Y67" s="11">
        <v>227.531448364</v>
      </c>
      <c r="Z67" s="11">
        <v>254.915115356</v>
      </c>
      <c r="AA67" s="11">
        <v>239.03541931199999</v>
      </c>
      <c r="AB67" s="11">
        <v>5.4482666843900001</v>
      </c>
      <c r="AF67">
        <f t="shared" si="14"/>
        <v>152.06576061491646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50</v>
      </c>
      <c r="F68" s="11">
        <v>25</v>
      </c>
      <c r="G68" s="11">
        <v>2.5000000000000001E-2</v>
      </c>
      <c r="H68" s="11">
        <v>278.33529663100001</v>
      </c>
      <c r="I68" s="11">
        <v>304.18450927700002</v>
      </c>
      <c r="J68" s="11">
        <v>290.77676025400001</v>
      </c>
      <c r="K68" s="13">
        <v>7.1022496690699999</v>
      </c>
      <c r="O68" s="6">
        <f t="shared" si="12"/>
        <v>184.77415078456409</v>
      </c>
      <c r="T68" s="1"/>
      <c r="U68" s="11">
        <v>9</v>
      </c>
      <c r="V68" s="11">
        <v>50</v>
      </c>
      <c r="W68" s="11">
        <v>25</v>
      </c>
      <c r="X68" s="11">
        <v>2.5000000000000001E-2</v>
      </c>
      <c r="Y68" s="11">
        <v>272.31106567400002</v>
      </c>
      <c r="Z68" s="11">
        <v>308.36126709000001</v>
      </c>
      <c r="AA68" s="11">
        <v>291.536893921</v>
      </c>
      <c r="AB68" s="11">
        <v>8.2421203333699999</v>
      </c>
      <c r="AF68" s="6">
        <f t="shared" si="14"/>
        <v>185.46531576369401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48</v>
      </c>
      <c r="F69" s="11">
        <v>24</v>
      </c>
      <c r="G69" s="11">
        <v>2.4E-2</v>
      </c>
      <c r="H69" s="11">
        <v>311.66717529300001</v>
      </c>
      <c r="I69" s="11">
        <v>343.38970947299998</v>
      </c>
      <c r="J69" s="11">
        <v>325.69406191500002</v>
      </c>
      <c r="K69" s="13">
        <v>7.8716177895000001</v>
      </c>
      <c r="O69" s="6">
        <f t="shared" si="12"/>
        <v>206.9623571476308</v>
      </c>
      <c r="T69" s="1"/>
      <c r="U69" s="11">
        <v>10</v>
      </c>
      <c r="V69" s="11">
        <v>48</v>
      </c>
      <c r="W69" s="11">
        <v>24</v>
      </c>
      <c r="X69" s="11">
        <v>2.4E-2</v>
      </c>
      <c r="Y69" s="11">
        <v>305.18405151399998</v>
      </c>
      <c r="Z69" s="11">
        <v>340.82531738300003</v>
      </c>
      <c r="AA69" s="11">
        <v>325.44951566100002</v>
      </c>
      <c r="AB69" s="11">
        <v>8.4007596048999993</v>
      </c>
      <c r="AF69" s="6">
        <f t="shared" si="14"/>
        <v>207.03930941778077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339.540527344</v>
      </c>
      <c r="I70" s="11">
        <v>375.94177246100003</v>
      </c>
      <c r="J70" s="11">
        <v>354.17037902800001</v>
      </c>
      <c r="K70" s="13">
        <v>10.071712640599999</v>
      </c>
      <c r="O70" s="6">
        <f t="shared" si="12"/>
        <v>225.05763858425703</v>
      </c>
      <c r="T70" s="1"/>
      <c r="U70" s="11">
        <v>11</v>
      </c>
      <c r="V70" s="11">
        <v>50</v>
      </c>
      <c r="W70" s="11">
        <v>25</v>
      </c>
      <c r="X70" s="11">
        <v>2.5000000000000001E-2</v>
      </c>
      <c r="Y70" s="11">
        <v>335.98086547899999</v>
      </c>
      <c r="Z70" s="11">
        <v>371.33898925800003</v>
      </c>
      <c r="AA70" s="11">
        <v>353.80179992699999</v>
      </c>
      <c r="AB70" s="11">
        <v>8.9243569013199995</v>
      </c>
      <c r="AF70" s="6">
        <f t="shared" si="14"/>
        <v>225.07601579580989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52</v>
      </c>
      <c r="F71" s="11">
        <v>26</v>
      </c>
      <c r="G71" s="11">
        <v>2.5999999999999999E-2</v>
      </c>
      <c r="H71" s="11">
        <v>353.79241943400001</v>
      </c>
      <c r="I71" s="11">
        <v>387.33999633799999</v>
      </c>
      <c r="J71" s="11">
        <v>369.91149667600001</v>
      </c>
      <c r="K71" s="13">
        <v>9.3541847665199995</v>
      </c>
      <c r="O71" s="6">
        <f t="shared" si="12"/>
        <v>235.06033495953966</v>
      </c>
      <c r="T71" s="1"/>
      <c r="U71" s="11">
        <v>12</v>
      </c>
      <c r="V71" s="11">
        <v>52</v>
      </c>
      <c r="W71" s="11">
        <v>26</v>
      </c>
      <c r="X71" s="11">
        <v>2.5999999999999999E-2</v>
      </c>
      <c r="Y71" s="11">
        <v>342.77566528300002</v>
      </c>
      <c r="Z71" s="11">
        <v>384.66119384799998</v>
      </c>
      <c r="AA71" s="11">
        <v>368.322107168</v>
      </c>
      <c r="AB71" s="11">
        <v>10.0941312308</v>
      </c>
      <c r="AF71" s="6">
        <f t="shared" si="14"/>
        <v>234.31331448284217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52</v>
      </c>
      <c r="F72" s="11">
        <v>26</v>
      </c>
      <c r="G72" s="11">
        <v>2.5999999999999999E-2</v>
      </c>
      <c r="H72" s="11">
        <v>358.58731079099999</v>
      </c>
      <c r="I72" s="11">
        <v>403.56625366200001</v>
      </c>
      <c r="J72" s="11">
        <v>379.96931985700002</v>
      </c>
      <c r="K72" s="13">
        <v>12.0229998125</v>
      </c>
      <c r="O72" s="6">
        <f t="shared" si="12"/>
        <v>241.45158072274029</v>
      </c>
      <c r="T72" s="1"/>
      <c r="U72" s="11">
        <v>13</v>
      </c>
      <c r="V72" s="11">
        <v>52</v>
      </c>
      <c r="W72" s="11">
        <v>26</v>
      </c>
      <c r="X72" s="11">
        <v>2.5999999999999999E-2</v>
      </c>
      <c r="Y72" s="11">
        <v>357.30899047899999</v>
      </c>
      <c r="Z72" s="11">
        <v>400.89321899399999</v>
      </c>
      <c r="AA72" s="11">
        <v>380.22359583899998</v>
      </c>
      <c r="AB72" s="11">
        <v>9.6404586949599995</v>
      </c>
      <c r="AF72" s="6">
        <f t="shared" si="14"/>
        <v>241.88461472116867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50</v>
      </c>
      <c r="F73" s="11">
        <v>25</v>
      </c>
      <c r="G73" s="11">
        <v>2.5000000000000001E-2</v>
      </c>
      <c r="H73" s="11">
        <v>361.88897705099998</v>
      </c>
      <c r="I73" s="11">
        <v>409.32345581099997</v>
      </c>
      <c r="J73" s="11">
        <v>383.27081970199998</v>
      </c>
      <c r="K73" s="13">
        <v>13.172585206200001</v>
      </c>
      <c r="O73" s="6">
        <f t="shared" si="12"/>
        <v>243.54951946324471</v>
      </c>
      <c r="T73" s="1"/>
      <c r="U73" s="11">
        <v>14</v>
      </c>
      <c r="V73" s="11">
        <v>50</v>
      </c>
      <c r="W73" s="11">
        <v>25</v>
      </c>
      <c r="X73" s="11">
        <v>2.5000000000000001E-2</v>
      </c>
      <c r="Y73" s="11">
        <v>354.35198974600002</v>
      </c>
      <c r="Z73" s="11">
        <v>404.24343872100002</v>
      </c>
      <c r="AA73" s="11">
        <v>381.74699279800001</v>
      </c>
      <c r="AB73" s="11">
        <v>10.1381603525</v>
      </c>
      <c r="AF73" s="6">
        <f t="shared" si="14"/>
        <v>242.85374522892167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2" customFormat="1" x14ac:dyDescent="0.25">
      <c r="C74" s="31">
        <f t="shared" ref="C74" si="27">C25</f>
        <v>0</v>
      </c>
      <c r="D74" s="32">
        <v>15</v>
      </c>
      <c r="E74" s="32">
        <v>50</v>
      </c>
      <c r="F74" s="32">
        <v>25</v>
      </c>
      <c r="G74" s="32">
        <v>2.5000000000000001E-2</v>
      </c>
      <c r="H74" s="32">
        <v>355.03677368199999</v>
      </c>
      <c r="I74" s="32">
        <v>401.90713500999999</v>
      </c>
      <c r="J74" s="32">
        <v>380.12345153799998</v>
      </c>
      <c r="K74" s="33">
        <v>12.3820486287</v>
      </c>
      <c r="L74" s="33"/>
      <c r="O74" s="32">
        <f t="shared" si="12"/>
        <v>241.54952373043074</v>
      </c>
      <c r="P74" s="32">
        <f>AVERAGE(O73:O75)</f>
        <v>241.4193141240994</v>
      </c>
      <c r="T74" s="31"/>
      <c r="U74" s="32">
        <v>15</v>
      </c>
      <c r="V74" s="32">
        <v>50</v>
      </c>
      <c r="W74" s="32">
        <v>25</v>
      </c>
      <c r="X74" s="32">
        <v>2.5000000000000001E-2</v>
      </c>
      <c r="Y74" s="32">
        <v>362.82977294900002</v>
      </c>
      <c r="Z74" s="32">
        <v>397.44863891599999</v>
      </c>
      <c r="AA74" s="32">
        <v>380.45126159699998</v>
      </c>
      <c r="AB74" s="32">
        <v>8.5943927465400005</v>
      </c>
      <c r="AF74" s="32">
        <f t="shared" si="14"/>
        <v>242.02944751103675</v>
      </c>
      <c r="AG74" s="32">
        <f>AVERAGE(AF73:AF75)</f>
        <v>241.13660591909283</v>
      </c>
      <c r="AK74" s="31"/>
      <c r="AY74" s="31"/>
    </row>
    <row r="75" spans="3:63" x14ac:dyDescent="0.25">
      <c r="C75" s="1">
        <f t="shared" ref="C75" si="28">C26</f>
        <v>2</v>
      </c>
      <c r="D75" s="11">
        <v>16</v>
      </c>
      <c r="E75" s="11">
        <v>52</v>
      </c>
      <c r="F75" s="11">
        <v>26</v>
      </c>
      <c r="G75" s="11">
        <v>2.5999999999999999E-2</v>
      </c>
      <c r="H75" s="11">
        <v>353.145355225</v>
      </c>
      <c r="I75" s="11">
        <v>398.240478516</v>
      </c>
      <c r="J75" s="11">
        <v>376.36135570800002</v>
      </c>
      <c r="K75" s="13">
        <v>9.6261906281199998</v>
      </c>
      <c r="O75" s="6">
        <f t="shared" si="12"/>
        <v>239.15889917862276</v>
      </c>
      <c r="T75" s="1"/>
      <c r="U75" s="11">
        <v>16</v>
      </c>
      <c r="V75" s="11">
        <v>52</v>
      </c>
      <c r="W75" s="11">
        <v>26</v>
      </c>
      <c r="X75" s="11">
        <v>2.5999999999999999E-2</v>
      </c>
      <c r="Y75" s="11">
        <v>350.24679565399998</v>
      </c>
      <c r="Z75" s="11">
        <v>401.88412475600001</v>
      </c>
      <c r="AA75" s="11">
        <v>374.945100051</v>
      </c>
      <c r="AB75" s="11">
        <v>11.534247844899999</v>
      </c>
      <c r="AF75" s="6">
        <f t="shared" si="14"/>
        <v>238.52662501731999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341.99603271500001</v>
      </c>
      <c r="I76" s="11">
        <v>385.28268432599998</v>
      </c>
      <c r="J76" s="11">
        <v>363.26074218799999</v>
      </c>
      <c r="K76" s="13">
        <v>9.1128164045499993</v>
      </c>
      <c r="O76" s="6">
        <f t="shared" si="12"/>
        <v>230.83411168253716</v>
      </c>
      <c r="T76" s="1"/>
      <c r="U76" s="11">
        <v>17</v>
      </c>
      <c r="V76" s="11">
        <v>50</v>
      </c>
      <c r="W76" s="11">
        <v>25</v>
      </c>
      <c r="X76" s="11">
        <v>2.5000000000000001E-2</v>
      </c>
      <c r="Y76" s="11">
        <v>329.626464844</v>
      </c>
      <c r="Z76" s="11">
        <v>388.23162841800001</v>
      </c>
      <c r="AA76" s="11">
        <v>363.45702392599998</v>
      </c>
      <c r="AB76" s="11">
        <v>13.060680119800001</v>
      </c>
      <c r="AF76" s="6">
        <f t="shared" si="14"/>
        <v>231.21832301346507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48</v>
      </c>
      <c r="F77" s="11">
        <v>24</v>
      </c>
      <c r="G77" s="11">
        <v>2.4E-2</v>
      </c>
      <c r="H77" s="11">
        <v>322.41833496100003</v>
      </c>
      <c r="I77" s="11">
        <v>358.836181641</v>
      </c>
      <c r="J77" s="11">
        <v>341.949368795</v>
      </c>
      <c r="K77" s="13">
        <v>8.06122913954</v>
      </c>
      <c r="O77" s="6">
        <f t="shared" si="12"/>
        <v>217.2917951738018</v>
      </c>
      <c r="T77" s="1"/>
      <c r="U77" s="11">
        <v>18</v>
      </c>
      <c r="V77" s="11">
        <v>48</v>
      </c>
      <c r="W77" s="11">
        <v>24</v>
      </c>
      <c r="X77" s="11">
        <v>2.4E-2</v>
      </c>
      <c r="Y77" s="11">
        <v>318.88375854499998</v>
      </c>
      <c r="Z77" s="11">
        <v>365.78677368199999</v>
      </c>
      <c r="AA77" s="11">
        <v>343.06894048100003</v>
      </c>
      <c r="AB77" s="11">
        <v>11.044468696599999</v>
      </c>
      <c r="AF77" s="6">
        <f t="shared" si="14"/>
        <v>218.24815555682713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48</v>
      </c>
      <c r="F78" s="11">
        <v>24</v>
      </c>
      <c r="G78" s="11">
        <v>2.4E-2</v>
      </c>
      <c r="H78" s="11">
        <v>298.24484252899998</v>
      </c>
      <c r="I78" s="11">
        <v>329.55258178700001</v>
      </c>
      <c r="J78" s="11">
        <v>312.14348093699999</v>
      </c>
      <c r="K78" s="13">
        <v>7.5677418882999996</v>
      </c>
      <c r="O78" s="6">
        <f t="shared" si="12"/>
        <v>198.35163773986142</v>
      </c>
      <c r="T78" s="1"/>
      <c r="U78" s="11">
        <v>19</v>
      </c>
      <c r="V78" s="11">
        <v>48</v>
      </c>
      <c r="W78" s="11">
        <v>24</v>
      </c>
      <c r="X78" s="11">
        <v>2.4E-2</v>
      </c>
      <c r="Y78" s="11">
        <v>295.447998047</v>
      </c>
      <c r="Z78" s="11">
        <v>333.66873168900003</v>
      </c>
      <c r="AA78" s="11">
        <v>312.35208956399998</v>
      </c>
      <c r="AB78" s="11">
        <v>9.0195296006899994</v>
      </c>
      <c r="AF78" s="6">
        <f t="shared" si="14"/>
        <v>198.70719668205959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50</v>
      </c>
      <c r="F79" s="11">
        <v>25</v>
      </c>
      <c r="G79" s="11">
        <v>2.5000000000000001E-2</v>
      </c>
      <c r="H79" s="11">
        <v>255.372970581</v>
      </c>
      <c r="I79" s="11">
        <v>282.06832885699998</v>
      </c>
      <c r="J79" s="11">
        <v>270.40167755099998</v>
      </c>
      <c r="K79" s="13">
        <v>6.3557226998700003</v>
      </c>
      <c r="O79" s="6">
        <f t="shared" si="12"/>
        <v>171.82680038309641</v>
      </c>
      <c r="T79" s="1"/>
      <c r="U79" s="11">
        <v>20</v>
      </c>
      <c r="V79" s="11">
        <v>50</v>
      </c>
      <c r="W79" s="11">
        <v>25</v>
      </c>
      <c r="X79" s="11">
        <v>2.5000000000000001E-2</v>
      </c>
      <c r="Y79" s="11">
        <v>252.90184020999999</v>
      </c>
      <c r="Z79" s="11">
        <v>288.13415527299998</v>
      </c>
      <c r="AA79" s="11">
        <v>272.37681518599999</v>
      </c>
      <c r="AB79" s="11">
        <v>8.5381625725199992</v>
      </c>
      <c r="AF79" s="6">
        <f t="shared" si="14"/>
        <v>173.27636086041875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48</v>
      </c>
      <c r="F80" s="11">
        <v>24</v>
      </c>
      <c r="G80" s="11">
        <v>2.4E-2</v>
      </c>
      <c r="H80" s="11">
        <v>206.22959899899999</v>
      </c>
      <c r="I80" s="11">
        <v>238.21757507300001</v>
      </c>
      <c r="J80" s="11">
        <v>220.45972855900001</v>
      </c>
      <c r="K80" s="13">
        <v>7.3793445288999999</v>
      </c>
      <c r="O80" s="6">
        <f t="shared" si="12"/>
        <v>140.09117885178159</v>
      </c>
      <c r="T80" s="1"/>
      <c r="U80" s="11">
        <v>21</v>
      </c>
      <c r="V80" s="11">
        <v>48</v>
      </c>
      <c r="W80" s="11">
        <v>24</v>
      </c>
      <c r="X80" s="11">
        <v>2.4E-2</v>
      </c>
      <c r="Y80" s="11">
        <v>204.25296020499999</v>
      </c>
      <c r="Z80" s="11">
        <v>231.322067261</v>
      </c>
      <c r="AA80" s="11">
        <v>218.65979957600001</v>
      </c>
      <c r="AB80" s="11">
        <v>6.1438410073299998</v>
      </c>
      <c r="AF80" s="6">
        <f t="shared" si="14"/>
        <v>139.10352212292577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50</v>
      </c>
      <c r="F81" s="11">
        <v>25</v>
      </c>
      <c r="G81" s="11">
        <v>2.5000000000000001E-2</v>
      </c>
      <c r="H81" s="11">
        <v>151.34564209000001</v>
      </c>
      <c r="I81" s="11">
        <v>171.852462769</v>
      </c>
      <c r="J81" s="11">
        <v>162.98442749</v>
      </c>
      <c r="K81" s="13">
        <v>5.2319904306099998</v>
      </c>
      <c r="O81" s="6">
        <f t="shared" si="12"/>
        <v>103.56848722802577</v>
      </c>
      <c r="T81" s="1"/>
      <c r="U81" s="11">
        <v>22</v>
      </c>
      <c r="V81" s="11">
        <v>50</v>
      </c>
      <c r="W81" s="11">
        <v>25</v>
      </c>
      <c r="X81" s="11">
        <v>2.5000000000000001E-2</v>
      </c>
      <c r="Y81" s="11">
        <v>147.25213622999999</v>
      </c>
      <c r="Z81" s="11">
        <v>174.63580322300001</v>
      </c>
      <c r="AA81" s="11">
        <v>162.67507385299999</v>
      </c>
      <c r="AB81" s="11">
        <v>7.1524021807200002</v>
      </c>
      <c r="AF81" s="6">
        <f t="shared" si="14"/>
        <v>103.48804754435109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52</v>
      </c>
      <c r="F82" s="11">
        <v>26</v>
      </c>
      <c r="G82" s="11">
        <v>2.5999999999999999E-2</v>
      </c>
      <c r="H82" s="11">
        <v>99.166076660200005</v>
      </c>
      <c r="I82" s="11">
        <v>114.21436309800001</v>
      </c>
      <c r="J82" s="11">
        <v>106.634382688</v>
      </c>
      <c r="K82" s="13">
        <v>4.2039776191199998</v>
      </c>
      <c r="O82" s="6">
        <f t="shared" si="12"/>
        <v>67.760839925447158</v>
      </c>
      <c r="T82" s="1"/>
      <c r="U82" s="11">
        <v>23</v>
      </c>
      <c r="V82" s="11">
        <v>52</v>
      </c>
      <c r="W82" s="11">
        <v>26</v>
      </c>
      <c r="X82" s="11">
        <v>2.5999999999999999E-2</v>
      </c>
      <c r="Y82" s="11">
        <v>95.410324096699995</v>
      </c>
      <c r="Z82" s="11">
        <v>117.226036072</v>
      </c>
      <c r="AA82" s="11">
        <v>107.42947387700001</v>
      </c>
      <c r="AB82" s="11">
        <v>4.7790242893399997</v>
      </c>
      <c r="AF82" s="6">
        <f t="shared" si="14"/>
        <v>68.342778256821262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48</v>
      </c>
      <c r="F83" s="11">
        <v>24</v>
      </c>
      <c r="G83" s="11">
        <v>2.4E-2</v>
      </c>
      <c r="H83" s="11">
        <v>51.681835174600003</v>
      </c>
      <c r="I83" s="11">
        <v>65.668281555199997</v>
      </c>
      <c r="J83" s="11">
        <v>60.105364004800002</v>
      </c>
      <c r="K83" s="13">
        <v>3.26985879305</v>
      </c>
      <c r="O83" s="6">
        <f t="shared" si="12"/>
        <v>38.193965645269444</v>
      </c>
      <c r="T83" s="1"/>
      <c r="U83" s="11">
        <v>24</v>
      </c>
      <c r="V83" s="11">
        <v>48</v>
      </c>
      <c r="W83" s="11">
        <v>24</v>
      </c>
      <c r="X83" s="11">
        <v>2.4E-2</v>
      </c>
      <c r="Y83" s="11">
        <v>52.408042907700001</v>
      </c>
      <c r="Z83" s="11">
        <v>65.714530944800003</v>
      </c>
      <c r="AA83" s="11">
        <v>60.386430263500003</v>
      </c>
      <c r="AB83" s="11">
        <v>3.4845089028</v>
      </c>
      <c r="AF83" s="6">
        <f t="shared" si="14"/>
        <v>38.415681137417742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20.905012130700001</v>
      </c>
      <c r="I84" s="11">
        <v>30.428405761699999</v>
      </c>
      <c r="J84" s="11">
        <v>26.073513764600001</v>
      </c>
      <c r="K84" s="13">
        <v>1.9836189281400001</v>
      </c>
      <c r="O84" s="6">
        <f t="shared" si="12"/>
        <v>16.56841956563251</v>
      </c>
      <c r="T84" s="1"/>
      <c r="U84" s="11">
        <v>25</v>
      </c>
      <c r="V84" s="11">
        <v>52</v>
      </c>
      <c r="W84" s="11">
        <v>26</v>
      </c>
      <c r="X84" s="11">
        <v>2.5999999999999999E-2</v>
      </c>
      <c r="Y84" s="11">
        <v>23.152652740499999</v>
      </c>
      <c r="Z84" s="11">
        <v>30.026098251299999</v>
      </c>
      <c r="AA84" s="11">
        <v>26.17528721</v>
      </c>
      <c r="AB84" s="11">
        <v>1.7340942982500001</v>
      </c>
      <c r="AF84" s="6">
        <f t="shared" si="14"/>
        <v>16.651778930331616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48</v>
      </c>
      <c r="F85" s="11">
        <v>24</v>
      </c>
      <c r="G85" s="11">
        <v>2.4E-2</v>
      </c>
      <c r="H85" s="11">
        <v>4.0980458259599999</v>
      </c>
      <c r="I85" s="11">
        <v>12.244363784800001</v>
      </c>
      <c r="J85" s="11">
        <v>8.8884319961100005</v>
      </c>
      <c r="K85" s="13">
        <v>1.8227535026699999</v>
      </c>
      <c r="O85" s="6">
        <f t="shared" si="12"/>
        <v>5.6481558995737533</v>
      </c>
      <c r="T85" s="1"/>
      <c r="U85" s="11">
        <v>26</v>
      </c>
      <c r="V85" s="11">
        <v>48</v>
      </c>
      <c r="W85" s="11">
        <v>24</v>
      </c>
      <c r="X85" s="11">
        <v>2.4E-2</v>
      </c>
      <c r="Y85" s="11">
        <v>5.1432867050200004</v>
      </c>
      <c r="Z85" s="11">
        <v>12.4885921478</v>
      </c>
      <c r="AA85" s="11">
        <v>8.4446761210800005</v>
      </c>
      <c r="AB85" s="11">
        <v>1.4716692361799999</v>
      </c>
      <c r="AF85" s="6">
        <f t="shared" si="14"/>
        <v>5.3722000747618344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49</v>
      </c>
      <c r="F86" s="11">
        <v>24.5</v>
      </c>
      <c r="G86" s="11">
        <v>2.4500000000000001E-2</v>
      </c>
      <c r="H86" s="11">
        <v>0.34841686487200002</v>
      </c>
      <c r="I86" s="11">
        <v>4.8944272995000002</v>
      </c>
      <c r="J86" s="11">
        <v>2.3112667300299998</v>
      </c>
      <c r="K86" s="13">
        <v>1.15790409287</v>
      </c>
      <c r="O86" s="6">
        <f t="shared" si="12"/>
        <v>1.4686949084406231</v>
      </c>
      <c r="T86" s="1"/>
      <c r="U86" s="11">
        <v>27</v>
      </c>
      <c r="V86" s="11">
        <v>49</v>
      </c>
      <c r="W86" s="11">
        <v>24.5</v>
      </c>
      <c r="X86" s="11">
        <v>2.4500000000000001E-2</v>
      </c>
      <c r="Y86" s="11">
        <v>0.37748891115200001</v>
      </c>
      <c r="Z86" s="11">
        <v>4.8444409370399999</v>
      </c>
      <c r="AA86" s="11">
        <v>2.2970328914899998</v>
      </c>
      <c r="AB86" s="11">
        <v>1.0331424408600001</v>
      </c>
      <c r="AF86" s="6">
        <f t="shared" si="14"/>
        <v>1.4612899410776663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47</v>
      </c>
      <c r="F87" s="11">
        <v>23.5</v>
      </c>
      <c r="G87" s="11">
        <v>2.35E-2</v>
      </c>
      <c r="H87" s="11">
        <v>0.54751217365299998</v>
      </c>
      <c r="I87" s="11">
        <v>4.6289668083200004</v>
      </c>
      <c r="J87" s="11">
        <v>1.6315934302999999</v>
      </c>
      <c r="K87" s="13">
        <v>0.88939480362199996</v>
      </c>
      <c r="O87">
        <f t="shared" si="12"/>
        <v>1.0367963734309786</v>
      </c>
      <c r="T87" s="1"/>
      <c r="U87" s="11">
        <v>28</v>
      </c>
      <c r="V87" s="11">
        <v>47</v>
      </c>
      <c r="W87" s="11">
        <v>23.5</v>
      </c>
      <c r="X87" s="11">
        <v>2.35E-2</v>
      </c>
      <c r="Y87" s="11">
        <v>0.25165927410099997</v>
      </c>
      <c r="Z87" s="11">
        <v>4.2152929306000004</v>
      </c>
      <c r="AA87" s="11">
        <v>1.92224852899</v>
      </c>
      <c r="AB87" s="11">
        <v>1.06836426205</v>
      </c>
      <c r="AF87">
        <f t="shared" si="14"/>
        <v>1.222865571525342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50</v>
      </c>
      <c r="F88" s="11">
        <v>25</v>
      </c>
      <c r="G88" s="11">
        <v>2.5000000000000001E-2</v>
      </c>
      <c r="H88" s="11">
        <v>0.39819070696800002</v>
      </c>
      <c r="I88" s="11">
        <v>4.4298715591400004</v>
      </c>
      <c r="J88" s="11">
        <v>1.9494752723</v>
      </c>
      <c r="K88" s="13">
        <v>0.95614622527799997</v>
      </c>
      <c r="O88">
        <f t="shared" si="12"/>
        <v>1.2387944538624254</v>
      </c>
      <c r="T88" s="1"/>
      <c r="U88" s="11">
        <v>29</v>
      </c>
      <c r="V88" s="11">
        <v>50</v>
      </c>
      <c r="W88" s="11">
        <v>25</v>
      </c>
      <c r="X88" s="11">
        <v>2.5000000000000001E-2</v>
      </c>
      <c r="Y88" s="11">
        <v>0.125829637051</v>
      </c>
      <c r="Z88" s="11">
        <v>4.1995639800999998</v>
      </c>
      <c r="AA88" s="11">
        <v>1.8110030776299999</v>
      </c>
      <c r="AB88" s="11">
        <v>0.97274335630300002</v>
      </c>
      <c r="AF88">
        <f t="shared" si="14"/>
        <v>1.1520952052562003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3600</v>
      </c>
      <c r="F98" s="11">
        <v>1800</v>
      </c>
      <c r="G98" s="11">
        <v>1.8</v>
      </c>
      <c r="H98" s="11">
        <v>0</v>
      </c>
      <c r="I98" s="11">
        <v>4.2094006538400004</v>
      </c>
      <c r="J98" s="11">
        <v>1.75410919209</v>
      </c>
      <c r="K98" s="13">
        <v>0.60467651225999997</v>
      </c>
      <c r="O98">
        <f t="shared" ref="O98:O126" si="42">J98/P$98</f>
        <v>1.9004884738436492</v>
      </c>
      <c r="P98">
        <f>K$98/(SQRT(2-(PI()/2)))</f>
        <v>0.92297807444335411</v>
      </c>
      <c r="T98" s="1"/>
      <c r="U98" s="11">
        <v>1</v>
      </c>
      <c r="V98" s="11">
        <v>3600</v>
      </c>
      <c r="W98" s="11">
        <v>1800</v>
      </c>
      <c r="X98" s="11">
        <v>1.8</v>
      </c>
      <c r="Y98" s="11">
        <v>0.220469042659</v>
      </c>
      <c r="Z98" s="11">
        <v>4.3795185089100004</v>
      </c>
      <c r="AA98" s="11">
        <v>1.7592908227099999</v>
      </c>
      <c r="AB98" s="11">
        <v>0.60712070166300003</v>
      </c>
      <c r="AF98">
        <f>AA98/AG$98</f>
        <v>1.8984287860902653</v>
      </c>
      <c r="AG98">
        <f>AB$98/(SQRT(2-(PI()/2)))</f>
        <v>0.92670888452612743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51</v>
      </c>
      <c r="F99" s="11">
        <v>25.5</v>
      </c>
      <c r="G99" s="11">
        <v>2.5499999999999998E-2</v>
      </c>
      <c r="H99" s="11">
        <v>0.73023331165299998</v>
      </c>
      <c r="I99" s="11">
        <v>3.4392249584200001</v>
      </c>
      <c r="J99" s="11">
        <v>1.8060059418900001</v>
      </c>
      <c r="K99" s="13">
        <v>0.61917573546799998</v>
      </c>
      <c r="O99">
        <f t="shared" si="42"/>
        <v>1.9567159739728357</v>
      </c>
      <c r="T99" s="1"/>
      <c r="U99" s="11">
        <v>2</v>
      </c>
      <c r="V99" s="11">
        <v>51</v>
      </c>
      <c r="W99" s="11">
        <v>25.5</v>
      </c>
      <c r="X99" s="11">
        <v>2.5499999999999998E-2</v>
      </c>
      <c r="Y99" s="11">
        <v>0.66643589734999997</v>
      </c>
      <c r="Z99" s="11">
        <v>2.89808011055</v>
      </c>
      <c r="AA99" s="11">
        <v>1.69924800653</v>
      </c>
      <c r="AB99" s="11">
        <v>0.55378359855399995</v>
      </c>
      <c r="AF99">
        <f t="shared" ref="AF99:AF126" si="44">AA99/AG$98</f>
        <v>1.8336373319641912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52</v>
      </c>
      <c r="F100" s="11">
        <v>26</v>
      </c>
      <c r="G100" s="11">
        <v>2.5999999999999999E-2</v>
      </c>
      <c r="H100" s="11">
        <v>1.0141489505800001</v>
      </c>
      <c r="I100" s="11">
        <v>4.8146824836700004</v>
      </c>
      <c r="J100" s="11">
        <v>2.9981021285099998</v>
      </c>
      <c r="K100" s="13">
        <v>0.92287334562699996</v>
      </c>
      <c r="O100">
        <f t="shared" si="42"/>
        <v>3.2482918191942405</v>
      </c>
      <c r="T100" s="1"/>
      <c r="U100" s="11">
        <v>3</v>
      </c>
      <c r="V100" s="11">
        <v>52</v>
      </c>
      <c r="W100" s="11">
        <v>26</v>
      </c>
      <c r="X100" s="11">
        <v>2.5999999999999999E-2</v>
      </c>
      <c r="Y100" s="11">
        <v>1.0519148111300001</v>
      </c>
      <c r="Z100" s="11">
        <v>4.6826491355900002</v>
      </c>
      <c r="AA100" s="11">
        <v>2.8314542289000002</v>
      </c>
      <c r="AB100" s="11">
        <v>0.86585537818699998</v>
      </c>
      <c r="AF100">
        <f t="shared" si="44"/>
        <v>3.0553869464064372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3.6590666770900002</v>
      </c>
      <c r="I101" s="11">
        <v>7.6546907424899997</v>
      </c>
      <c r="J101" s="11">
        <v>5.7602223396300003</v>
      </c>
      <c r="K101" s="13">
        <v>0.90405020205200004</v>
      </c>
      <c r="O101">
        <f t="shared" si="42"/>
        <v>6.2409091820561144</v>
      </c>
      <c r="T101" s="1"/>
      <c r="U101" s="11">
        <v>4</v>
      </c>
      <c r="V101" s="11">
        <v>50</v>
      </c>
      <c r="W101" s="11">
        <v>25</v>
      </c>
      <c r="X101" s="11">
        <v>2.5000000000000001E-2</v>
      </c>
      <c r="Y101" s="11">
        <v>3.36923980713</v>
      </c>
      <c r="Z101" s="11">
        <v>7.60426902771</v>
      </c>
      <c r="AA101" s="11">
        <v>5.6626501750899996</v>
      </c>
      <c r="AB101" s="11">
        <v>1.0312475586200001</v>
      </c>
      <c r="AF101">
        <f t="shared" si="44"/>
        <v>6.1104951831616416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52</v>
      </c>
      <c r="F102" s="11">
        <v>26</v>
      </c>
      <c r="G102" s="11">
        <v>2.5999999999999999E-2</v>
      </c>
      <c r="H102" s="11">
        <v>8.4907436370799996</v>
      </c>
      <c r="I102" s="11">
        <v>12.717998504600001</v>
      </c>
      <c r="J102" s="11">
        <v>10.710286635599999</v>
      </c>
      <c r="K102" s="13">
        <v>0.93071992832899997</v>
      </c>
      <c r="O102">
        <f t="shared" si="42"/>
        <v>11.604053153764619</v>
      </c>
      <c r="T102" s="1"/>
      <c r="U102" s="11">
        <v>5</v>
      </c>
      <c r="V102" s="11">
        <v>52</v>
      </c>
      <c r="W102" s="11">
        <v>26</v>
      </c>
      <c r="X102" s="11">
        <v>2.5999999999999999E-2</v>
      </c>
      <c r="Y102" s="11">
        <v>8.8009042739899996</v>
      </c>
      <c r="Z102" s="11">
        <v>12.4950628281</v>
      </c>
      <c r="AA102" s="11">
        <v>10.584533031199999</v>
      </c>
      <c r="AB102" s="11">
        <v>0.77198883128100004</v>
      </c>
      <c r="AF102">
        <f>AA102/AG$98</f>
        <v>11.421637590765519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49</v>
      </c>
      <c r="F103" s="11">
        <v>24.5</v>
      </c>
      <c r="G103" s="11">
        <v>2.4500000000000001E-2</v>
      </c>
      <c r="H103" s="11">
        <v>14.9616584778</v>
      </c>
      <c r="I103" s="11">
        <v>18.435852050800001</v>
      </c>
      <c r="J103" s="11">
        <v>16.763709438100001</v>
      </c>
      <c r="K103" s="13">
        <v>0.83728654958799997</v>
      </c>
      <c r="O103">
        <f t="shared" si="42"/>
        <v>18.162630188382487</v>
      </c>
      <c r="T103" s="1"/>
      <c r="U103" s="11">
        <v>6</v>
      </c>
      <c r="V103" s="11">
        <v>49</v>
      </c>
      <c r="W103" s="11">
        <v>24.5</v>
      </c>
      <c r="X103" s="11">
        <v>2.4500000000000001E-2</v>
      </c>
      <c r="Y103" s="11">
        <v>14.2761449814</v>
      </c>
      <c r="Z103" s="11">
        <v>18.638572692899999</v>
      </c>
      <c r="AA103" s="11">
        <v>16.870836257899999</v>
      </c>
      <c r="AB103" s="11">
        <v>1.0111813379500001</v>
      </c>
      <c r="AF103">
        <f t="shared" si="44"/>
        <v>18.205109004136613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50</v>
      </c>
      <c r="F104" s="11">
        <v>25</v>
      </c>
      <c r="G104" s="11">
        <v>2.5000000000000001E-2</v>
      </c>
      <c r="H104" s="11">
        <v>20.943069458</v>
      </c>
      <c r="I104" s="11">
        <v>25.416790008500001</v>
      </c>
      <c r="J104" s="11">
        <v>23.3149847794</v>
      </c>
      <c r="K104" s="13">
        <v>1.11777019433</v>
      </c>
      <c r="O104">
        <f t="shared" si="42"/>
        <v>25.260605235353193</v>
      </c>
      <c r="T104" s="1"/>
      <c r="U104" s="11">
        <v>7</v>
      </c>
      <c r="V104" s="11">
        <v>50</v>
      </c>
      <c r="W104" s="11">
        <v>25</v>
      </c>
      <c r="X104" s="11">
        <v>2.5000000000000001E-2</v>
      </c>
      <c r="Y104" s="11">
        <v>21.142040252699999</v>
      </c>
      <c r="Z104" s="11">
        <v>26.756958007800002</v>
      </c>
      <c r="AA104" s="11">
        <v>23.361288986200002</v>
      </c>
      <c r="AB104" s="11">
        <v>1.16837165904</v>
      </c>
      <c r="AF104">
        <f t="shared" si="44"/>
        <v>25.208875598668502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50</v>
      </c>
      <c r="F105" s="11">
        <v>25</v>
      </c>
      <c r="G105" s="11">
        <v>2.5000000000000001E-2</v>
      </c>
      <c r="H105" s="11">
        <v>26.689327240000001</v>
      </c>
      <c r="I105" s="11">
        <v>32.129947662399999</v>
      </c>
      <c r="J105" s="11">
        <v>29.3535255814</v>
      </c>
      <c r="K105" s="13">
        <v>1.1615616286199999</v>
      </c>
      <c r="O105">
        <f t="shared" si="42"/>
        <v>31.803058376119107</v>
      </c>
      <c r="T105" s="1"/>
      <c r="U105" s="11">
        <v>8</v>
      </c>
      <c r="V105" s="11">
        <v>50</v>
      </c>
      <c r="W105" s="11">
        <v>25</v>
      </c>
      <c r="X105" s="11">
        <v>2.5000000000000001E-2</v>
      </c>
      <c r="Y105" s="11">
        <v>25.284299850499998</v>
      </c>
      <c r="Z105" s="11">
        <v>31.341451644900001</v>
      </c>
      <c r="AA105" s="11">
        <v>28.983025245699999</v>
      </c>
      <c r="AB105" s="11">
        <v>1.2199720986</v>
      </c>
      <c r="AF105">
        <f t="shared" si="44"/>
        <v>31.27522108576791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50</v>
      </c>
      <c r="F106" s="11">
        <v>25</v>
      </c>
      <c r="G106" s="11">
        <v>2.5000000000000001E-2</v>
      </c>
      <c r="H106" s="11">
        <v>31.7672863007</v>
      </c>
      <c r="I106" s="11">
        <v>36.846385955800002</v>
      </c>
      <c r="J106" s="11">
        <v>34.665243492099997</v>
      </c>
      <c r="K106" s="13">
        <v>1.2807173089399999</v>
      </c>
      <c r="O106">
        <f t="shared" si="42"/>
        <v>37.558035723661717</v>
      </c>
      <c r="T106" s="1"/>
      <c r="U106" s="11">
        <v>9</v>
      </c>
      <c r="V106" s="11">
        <v>50</v>
      </c>
      <c r="W106" s="11">
        <v>25</v>
      </c>
      <c r="X106" s="11">
        <v>2.5000000000000001E-2</v>
      </c>
      <c r="Y106" s="11">
        <v>31.590305328399999</v>
      </c>
      <c r="Z106" s="11">
        <v>36.821430206300001</v>
      </c>
      <c r="AA106" s="11">
        <v>34.581354217499999</v>
      </c>
      <c r="AB106" s="11">
        <v>1.3189528873900001</v>
      </c>
      <c r="AF106">
        <f t="shared" si="44"/>
        <v>37.316308060630256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48</v>
      </c>
      <c r="F107" s="11">
        <v>24</v>
      </c>
      <c r="G107" s="11">
        <v>2.4E-2</v>
      </c>
      <c r="H107" s="11">
        <v>35.482372283899998</v>
      </c>
      <c r="I107" s="11">
        <v>41.073436737100003</v>
      </c>
      <c r="J107" s="11">
        <v>38.098796288199999</v>
      </c>
      <c r="K107" s="13">
        <v>1.23388247886</v>
      </c>
      <c r="O107">
        <f t="shared" si="42"/>
        <v>41.278116288057319</v>
      </c>
      <c r="T107" s="1"/>
      <c r="U107" s="11">
        <v>10</v>
      </c>
      <c r="V107" s="11">
        <v>48</v>
      </c>
      <c r="W107" s="11">
        <v>24</v>
      </c>
      <c r="X107" s="11">
        <v>2.4E-2</v>
      </c>
      <c r="Y107" s="11">
        <v>34.888751983600002</v>
      </c>
      <c r="Z107" s="11">
        <v>40.552665710399999</v>
      </c>
      <c r="AA107" s="11">
        <v>37.777936061200002</v>
      </c>
      <c r="AB107" s="11">
        <v>1.36639793853</v>
      </c>
      <c r="AF107">
        <f t="shared" si="44"/>
        <v>40.765699662540463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37.7809257507</v>
      </c>
      <c r="I108" s="11">
        <v>43.177093505899997</v>
      </c>
      <c r="J108" s="11">
        <v>40.167092208900002</v>
      </c>
      <c r="K108" s="13">
        <v>1.45031645106</v>
      </c>
      <c r="O108">
        <f t="shared" si="42"/>
        <v>43.51901017055544</v>
      </c>
      <c r="T108" s="1"/>
      <c r="U108" s="11">
        <v>11</v>
      </c>
      <c r="V108" s="11">
        <v>50</v>
      </c>
      <c r="W108" s="11">
        <v>25</v>
      </c>
      <c r="X108" s="11">
        <v>2.5000000000000001E-2</v>
      </c>
      <c r="Y108" s="11">
        <v>37.234741210899998</v>
      </c>
      <c r="Z108" s="11">
        <v>42.624549865699997</v>
      </c>
      <c r="AA108" s="11">
        <v>40.050446548499998</v>
      </c>
      <c r="AB108" s="11">
        <v>1.3535359335299999</v>
      </c>
      <c r="AF108">
        <f t="shared" si="44"/>
        <v>43.217937388158084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52</v>
      </c>
      <c r="F109" s="11">
        <v>26</v>
      </c>
      <c r="G109" s="11">
        <v>2.5999999999999999E-2</v>
      </c>
      <c r="H109" s="11">
        <v>37.912322998</v>
      </c>
      <c r="I109" s="11">
        <v>44.731521606400001</v>
      </c>
      <c r="J109" s="11">
        <v>41.425402714699999</v>
      </c>
      <c r="K109" s="13">
        <v>1.47933313734</v>
      </c>
      <c r="O109">
        <f t="shared" si="42"/>
        <v>44.882325877224723</v>
      </c>
      <c r="T109" s="1"/>
      <c r="U109" s="11">
        <v>12</v>
      </c>
      <c r="V109" s="11">
        <v>52</v>
      </c>
      <c r="W109" s="11">
        <v>26</v>
      </c>
      <c r="X109" s="11">
        <v>2.5999999999999999E-2</v>
      </c>
      <c r="Y109" s="11">
        <v>38.082988739000001</v>
      </c>
      <c r="Z109" s="11">
        <v>45.002079010000003</v>
      </c>
      <c r="AA109" s="11">
        <v>41.3052325616</v>
      </c>
      <c r="AB109" s="11">
        <v>1.47118447385</v>
      </c>
      <c r="AF109">
        <f t="shared" si="44"/>
        <v>44.571961326044082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52</v>
      </c>
      <c r="F110" s="11">
        <v>26</v>
      </c>
      <c r="G110" s="11">
        <v>2.5999999999999999E-2</v>
      </c>
      <c r="H110" s="11">
        <v>39.3791618347</v>
      </c>
      <c r="I110" s="11">
        <v>46.316738128700003</v>
      </c>
      <c r="J110" s="11">
        <v>42.0837221146</v>
      </c>
      <c r="K110" s="13">
        <v>1.67464974002</v>
      </c>
      <c r="O110">
        <f t="shared" si="42"/>
        <v>45.595581606833505</v>
      </c>
      <c r="T110" s="1"/>
      <c r="U110" s="11">
        <v>13</v>
      </c>
      <c r="V110" s="11">
        <v>52</v>
      </c>
      <c r="W110" s="11">
        <v>26</v>
      </c>
      <c r="X110" s="11">
        <v>2.5999999999999999E-2</v>
      </c>
      <c r="Y110" s="11">
        <v>38.373332977300002</v>
      </c>
      <c r="Z110" s="11">
        <v>45.521026611300002</v>
      </c>
      <c r="AA110" s="11">
        <v>42.039837470400002</v>
      </c>
      <c r="AB110" s="11">
        <v>1.4343485809700001</v>
      </c>
      <c r="AF110">
        <f t="shared" si="44"/>
        <v>45.364664321630059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50</v>
      </c>
      <c r="F111" s="11">
        <v>25</v>
      </c>
      <c r="G111" s="11">
        <v>2.5000000000000001E-2</v>
      </c>
      <c r="H111" s="11">
        <v>38.416259765600003</v>
      </c>
      <c r="I111" s="11">
        <v>46.461647033699997</v>
      </c>
      <c r="J111" s="11">
        <v>42.131333999600002</v>
      </c>
      <c r="K111" s="13">
        <v>1.77715482779</v>
      </c>
      <c r="O111">
        <f t="shared" si="42"/>
        <v>45.647166672956246</v>
      </c>
      <c r="T111" s="1"/>
      <c r="U111" s="11">
        <v>14</v>
      </c>
      <c r="V111" s="11">
        <v>50</v>
      </c>
      <c r="W111" s="11">
        <v>25</v>
      </c>
      <c r="X111" s="11">
        <v>2.5000000000000001E-2</v>
      </c>
      <c r="Y111" s="11">
        <v>39.184974670400003</v>
      </c>
      <c r="Z111" s="11">
        <v>45.193225860600002</v>
      </c>
      <c r="AA111" s="11">
        <v>42.176660613999999</v>
      </c>
      <c r="AB111" s="11">
        <v>1.27784922767</v>
      </c>
      <c r="AF111">
        <f t="shared" si="44"/>
        <v>45.512308469522267</v>
      </c>
      <c r="AK111" s="1"/>
      <c r="AY111" s="1"/>
    </row>
    <row r="112" spans="3:63" s="32" customFormat="1" x14ac:dyDescent="0.25">
      <c r="C112" s="31">
        <f t="shared" ref="C112" si="57">C25</f>
        <v>0</v>
      </c>
      <c r="D112" s="32">
        <v>15</v>
      </c>
      <c r="E112" s="32">
        <v>50</v>
      </c>
      <c r="F112" s="32">
        <v>25</v>
      </c>
      <c r="G112" s="32">
        <v>2.5000000000000001E-2</v>
      </c>
      <c r="H112" s="32">
        <v>38.474590301500001</v>
      </c>
      <c r="I112" s="32">
        <v>45.940689086900001</v>
      </c>
      <c r="J112" s="32">
        <v>41.991968688999997</v>
      </c>
      <c r="K112" s="33">
        <v>1.55829568686</v>
      </c>
      <c r="L112" s="33"/>
      <c r="O112" s="32">
        <f t="shared" si="42"/>
        <v>45.496171416991949</v>
      </c>
      <c r="P112" s="32">
        <f>AVERAGE(O111:O113)</f>
        <v>44.585546044039774</v>
      </c>
      <c r="T112" s="31"/>
      <c r="U112" s="32">
        <v>15</v>
      </c>
      <c r="V112" s="32">
        <v>50</v>
      </c>
      <c r="W112" s="32">
        <v>25</v>
      </c>
      <c r="X112" s="32">
        <v>2.5000000000000001E-2</v>
      </c>
      <c r="Y112" s="32">
        <v>38.206821441700001</v>
      </c>
      <c r="Z112" s="32">
        <v>44.633621215799998</v>
      </c>
      <c r="AA112" s="32">
        <v>42.1935205841</v>
      </c>
      <c r="AB112" s="32">
        <v>1.3049002598899999</v>
      </c>
      <c r="AF112" s="32">
        <f t="shared" si="44"/>
        <v>45.530501852990923</v>
      </c>
      <c r="AG112" s="32">
        <f>AVERAGE(AF111:AF113)</f>
        <v>45.139076040681509</v>
      </c>
      <c r="AK112" s="31"/>
      <c r="AY112" s="31"/>
    </row>
    <row r="113" spans="3:51" x14ac:dyDescent="0.25">
      <c r="C113" s="1">
        <f t="shared" ref="C113" si="58">C26</f>
        <v>2</v>
      </c>
      <c r="D113" s="11">
        <v>16</v>
      </c>
      <c r="E113" s="11">
        <v>52</v>
      </c>
      <c r="F113" s="11">
        <v>26</v>
      </c>
      <c r="G113" s="11">
        <v>2.5999999999999999E-2</v>
      </c>
      <c r="H113" s="11">
        <v>35.266212463400002</v>
      </c>
      <c r="I113" s="11">
        <v>44.047904968300003</v>
      </c>
      <c r="J113" s="11">
        <v>39.3311416186</v>
      </c>
      <c r="K113" s="13">
        <v>1.9495708594900001</v>
      </c>
      <c r="O113">
        <f t="shared" si="42"/>
        <v>42.613300042171119</v>
      </c>
      <c r="T113" s="1"/>
      <c r="U113" s="11">
        <v>16</v>
      </c>
      <c r="V113" s="11">
        <v>52</v>
      </c>
      <c r="W113" s="11">
        <v>26</v>
      </c>
      <c r="X113" s="11">
        <v>2.5999999999999999E-2</v>
      </c>
      <c r="Y113" s="11">
        <v>36.873996734599999</v>
      </c>
      <c r="Z113" s="11">
        <v>43.183837890600003</v>
      </c>
      <c r="AA113" s="11">
        <v>41.122167220500003</v>
      </c>
      <c r="AB113" s="11">
        <v>1.30814997967</v>
      </c>
      <c r="AF113">
        <f t="shared" si="44"/>
        <v>44.374417799531322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50</v>
      </c>
      <c r="F114" s="11">
        <v>25</v>
      </c>
      <c r="G114" s="11">
        <v>2.5000000000000001E-2</v>
      </c>
      <c r="H114" s="11">
        <v>37.968585967999999</v>
      </c>
      <c r="I114" s="11">
        <v>42.838367462199997</v>
      </c>
      <c r="J114" s="11">
        <v>40.020950470000002</v>
      </c>
      <c r="K114" s="13">
        <v>1.2218109263400001</v>
      </c>
      <c r="O114">
        <f t="shared" si="42"/>
        <v>43.360672997716165</v>
      </c>
      <c r="T114" s="1"/>
      <c r="U114" s="11">
        <v>17</v>
      </c>
      <c r="V114" s="11">
        <v>50</v>
      </c>
      <c r="W114" s="11">
        <v>25</v>
      </c>
      <c r="X114" s="11">
        <v>2.5000000000000001E-2</v>
      </c>
      <c r="Y114" s="11">
        <v>35.9298057556</v>
      </c>
      <c r="Z114" s="11">
        <v>42.804862976099997</v>
      </c>
      <c r="AA114" s="11">
        <v>39.5647358704</v>
      </c>
      <c r="AB114" s="11">
        <v>1.6837710663300001</v>
      </c>
      <c r="AF114">
        <f t="shared" si="44"/>
        <v>42.69381305287844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48</v>
      </c>
      <c r="F115" s="11">
        <v>24</v>
      </c>
      <c r="G115" s="11">
        <v>2.4E-2</v>
      </c>
      <c r="H115" s="11">
        <v>33.297267913799999</v>
      </c>
      <c r="I115" s="11">
        <v>40.083324432399998</v>
      </c>
      <c r="J115" s="11">
        <v>36.551452000899999</v>
      </c>
      <c r="K115" s="13">
        <v>1.6161415826700001</v>
      </c>
      <c r="O115">
        <f t="shared" si="42"/>
        <v>39.60164711707165</v>
      </c>
      <c r="T115" s="1"/>
      <c r="U115" s="11">
        <v>18</v>
      </c>
      <c r="V115" s="11">
        <v>48</v>
      </c>
      <c r="W115" s="11">
        <v>24</v>
      </c>
      <c r="X115" s="11">
        <v>2.4E-2</v>
      </c>
      <c r="Y115" s="11">
        <v>33.828269958500002</v>
      </c>
      <c r="Z115" s="11">
        <v>41.463123321499999</v>
      </c>
      <c r="AA115" s="11">
        <v>38.271214723600004</v>
      </c>
      <c r="AB115" s="11">
        <v>1.5692992353599999</v>
      </c>
      <c r="AF115">
        <f t="shared" si="44"/>
        <v>41.297990515295417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48</v>
      </c>
      <c r="F116" s="11">
        <v>24</v>
      </c>
      <c r="G116" s="11">
        <v>2.4E-2</v>
      </c>
      <c r="H116" s="11">
        <v>33.216217041</v>
      </c>
      <c r="I116" s="11">
        <v>37.815811157200002</v>
      </c>
      <c r="J116" s="11">
        <v>35.199224313099997</v>
      </c>
      <c r="K116" s="13">
        <v>1.0838021198400001</v>
      </c>
      <c r="O116">
        <f t="shared" si="42"/>
        <v>38.136576900083533</v>
      </c>
      <c r="T116" s="1"/>
      <c r="U116" s="11">
        <v>19</v>
      </c>
      <c r="V116" s="11">
        <v>48</v>
      </c>
      <c r="W116" s="11">
        <v>24</v>
      </c>
      <c r="X116" s="11">
        <v>2.4E-2</v>
      </c>
      <c r="Y116" s="11">
        <v>32.208580017099997</v>
      </c>
      <c r="Z116" s="11">
        <v>37.861225128199997</v>
      </c>
      <c r="AA116" s="11">
        <v>35.018427689900001</v>
      </c>
      <c r="AB116" s="11">
        <v>1.3961980169699999</v>
      </c>
      <c r="AF116">
        <f t="shared" si="44"/>
        <v>37.787948593809666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50</v>
      </c>
      <c r="F117" s="11">
        <v>25</v>
      </c>
      <c r="G117" s="11">
        <v>2.5000000000000001E-2</v>
      </c>
      <c r="H117" s="11">
        <v>27.400791168200001</v>
      </c>
      <c r="I117" s="11">
        <v>32.917469024699997</v>
      </c>
      <c r="J117" s="11">
        <v>29.793516693099999</v>
      </c>
      <c r="K117" s="13">
        <v>1.3561598778199999</v>
      </c>
      <c r="O117">
        <f t="shared" si="42"/>
        <v>32.279766462565647</v>
      </c>
      <c r="T117" s="1"/>
      <c r="U117" s="11">
        <v>20</v>
      </c>
      <c r="V117" s="11">
        <v>50</v>
      </c>
      <c r="W117" s="11">
        <v>25</v>
      </c>
      <c r="X117" s="11">
        <v>2.5000000000000001E-2</v>
      </c>
      <c r="Y117" s="11">
        <v>26.406942367599999</v>
      </c>
      <c r="Z117" s="11">
        <v>33.3210754395</v>
      </c>
      <c r="AA117" s="11">
        <v>30.676617889399999</v>
      </c>
      <c r="AB117" s="11">
        <v>1.5318450100700001</v>
      </c>
      <c r="AF117">
        <f t="shared" si="44"/>
        <v>33.102755786232144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48</v>
      </c>
      <c r="F118" s="11">
        <v>24</v>
      </c>
      <c r="G118" s="11">
        <v>2.4E-2</v>
      </c>
      <c r="H118" s="11">
        <v>23.596662521399999</v>
      </c>
      <c r="I118" s="11">
        <v>27.7105522156</v>
      </c>
      <c r="J118" s="11">
        <v>25.456197659200001</v>
      </c>
      <c r="K118" s="13">
        <v>0.97534843388799997</v>
      </c>
      <c r="O118">
        <f t="shared" si="42"/>
        <v>27.580500950201415</v>
      </c>
      <c r="T118" s="1"/>
      <c r="U118" s="11">
        <v>21</v>
      </c>
      <c r="V118" s="11">
        <v>48</v>
      </c>
      <c r="W118" s="11">
        <v>24</v>
      </c>
      <c r="X118" s="11">
        <v>2.4E-2</v>
      </c>
      <c r="Y118" s="11">
        <v>22.999700546300001</v>
      </c>
      <c r="Z118" s="11">
        <v>27.3415431976</v>
      </c>
      <c r="AA118" s="11">
        <v>25.4600901206</v>
      </c>
      <c r="AB118" s="11">
        <v>0.96619095875200001</v>
      </c>
      <c r="AF118">
        <f t="shared" si="44"/>
        <v>27.473665727958373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50</v>
      </c>
      <c r="F119" s="11">
        <v>25</v>
      </c>
      <c r="G119" s="11">
        <v>2.5000000000000001E-2</v>
      </c>
      <c r="H119" s="11">
        <v>16.7091140747</v>
      </c>
      <c r="I119" s="11">
        <v>21.553470611600002</v>
      </c>
      <c r="J119" s="11">
        <v>18.8295820236</v>
      </c>
      <c r="K119" s="13">
        <v>1.21592775415</v>
      </c>
      <c r="O119">
        <f t="shared" si="42"/>
        <v>20.400898509919724</v>
      </c>
      <c r="T119" s="1"/>
      <c r="U119" s="11">
        <v>22</v>
      </c>
      <c r="V119" s="11">
        <v>50</v>
      </c>
      <c r="W119" s="11">
        <v>25</v>
      </c>
      <c r="X119" s="11">
        <v>2.5000000000000001E-2</v>
      </c>
      <c r="Y119" s="11">
        <v>16.471206665</v>
      </c>
      <c r="Z119" s="11">
        <v>22.112140655499999</v>
      </c>
      <c r="AA119" s="11">
        <v>19.854754142800001</v>
      </c>
      <c r="AB119" s="11">
        <v>1.2322217343899999</v>
      </c>
      <c r="AF119">
        <f t="shared" si="44"/>
        <v>21.425017580308111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52</v>
      </c>
      <c r="F120" s="11">
        <v>26</v>
      </c>
      <c r="G120" s="11">
        <v>2.5999999999999999E-2</v>
      </c>
      <c r="H120" s="11">
        <v>11.097084045400001</v>
      </c>
      <c r="I120" s="11">
        <v>16.052724838300001</v>
      </c>
      <c r="J120" s="11">
        <v>13.5845552408</v>
      </c>
      <c r="K120" s="13">
        <v>1.0794900590500001</v>
      </c>
      <c r="O120">
        <f t="shared" si="42"/>
        <v>14.718177621925433</v>
      </c>
      <c r="T120" s="1"/>
      <c r="U120" s="11">
        <v>23</v>
      </c>
      <c r="V120" s="11">
        <v>52</v>
      </c>
      <c r="W120" s="11">
        <v>26</v>
      </c>
      <c r="X120" s="11">
        <v>2.5999999999999999E-2</v>
      </c>
      <c r="Y120" s="11">
        <v>10.566217422499999</v>
      </c>
      <c r="Z120" s="11">
        <v>14.992980957</v>
      </c>
      <c r="AA120" s="11">
        <v>13.240490785</v>
      </c>
      <c r="AB120" s="11">
        <v>0.97617605815499997</v>
      </c>
      <c r="AF120">
        <f t="shared" si="44"/>
        <v>14.28764847956597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48</v>
      </c>
      <c r="F121" s="11">
        <v>24</v>
      </c>
      <c r="G121" s="11">
        <v>2.4E-2</v>
      </c>
      <c r="H121" s="11">
        <v>5.3310594558700002</v>
      </c>
      <c r="I121" s="11">
        <v>9.8479099273700008</v>
      </c>
      <c r="J121" s="11">
        <v>7.5913676520199997</v>
      </c>
      <c r="K121" s="13">
        <v>0.94429839443200003</v>
      </c>
      <c r="O121">
        <f t="shared" si="42"/>
        <v>8.224862390797675</v>
      </c>
      <c r="T121" s="1"/>
      <c r="U121" s="11">
        <v>24</v>
      </c>
      <c r="V121" s="11">
        <v>48</v>
      </c>
      <c r="W121" s="11">
        <v>24</v>
      </c>
      <c r="X121" s="11">
        <v>2.4E-2</v>
      </c>
      <c r="Y121" s="11">
        <v>6.3691945075999996</v>
      </c>
      <c r="Z121" s="11">
        <v>10.0100765228</v>
      </c>
      <c r="AA121" s="11">
        <v>8.0955642064400006</v>
      </c>
      <c r="AB121" s="11">
        <v>0.84115994573999997</v>
      </c>
      <c r="AF121">
        <f t="shared" si="44"/>
        <v>8.7358223727181237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1.41635215282</v>
      </c>
      <c r="I122" s="11">
        <v>5.8388013839699999</v>
      </c>
      <c r="J122" s="11">
        <v>3.8683982743700001</v>
      </c>
      <c r="K122" s="13">
        <v>0.950024010764</v>
      </c>
      <c r="O122">
        <f t="shared" si="42"/>
        <v>4.1912136176181889</v>
      </c>
      <c r="T122" s="1"/>
      <c r="U122" s="11">
        <v>25</v>
      </c>
      <c r="V122" s="11">
        <v>52</v>
      </c>
      <c r="W122" s="11">
        <v>26</v>
      </c>
      <c r="X122" s="11">
        <v>2.5999999999999999E-2</v>
      </c>
      <c r="Y122" s="11">
        <v>1.1180024147000001</v>
      </c>
      <c r="Z122" s="11">
        <v>5.8874650001499997</v>
      </c>
      <c r="AA122" s="11">
        <v>3.6313491990900002</v>
      </c>
      <c r="AB122" s="11">
        <v>0.94880477730099999</v>
      </c>
      <c r="AF122">
        <f t="shared" si="44"/>
        <v>3.9185436329844734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48</v>
      </c>
      <c r="F123" s="11">
        <v>24</v>
      </c>
      <c r="G123" s="11">
        <v>2.4E-2</v>
      </c>
      <c r="H123" s="11">
        <v>0.50397682189899995</v>
      </c>
      <c r="I123" s="11">
        <v>3.6357593536400001</v>
      </c>
      <c r="J123" s="11">
        <v>2.0091978460600002</v>
      </c>
      <c r="K123" s="13">
        <v>0.70986191058600001</v>
      </c>
      <c r="O123">
        <f t="shared" si="42"/>
        <v>2.1768641116114731</v>
      </c>
      <c r="U123" s="11">
        <v>26</v>
      </c>
      <c r="V123" s="11">
        <v>48</v>
      </c>
      <c r="W123" s="11">
        <v>24</v>
      </c>
      <c r="X123" s="11">
        <v>2.4E-2</v>
      </c>
      <c r="Y123" s="11">
        <v>0.67320358753200005</v>
      </c>
      <c r="Z123" s="11">
        <v>3.9925246238700001</v>
      </c>
      <c r="AA123" s="11">
        <v>2.1179264150599999</v>
      </c>
      <c r="AB123" s="11">
        <v>0.73837909444000005</v>
      </c>
      <c r="AF123">
        <f t="shared" si="44"/>
        <v>2.2854279811323934</v>
      </c>
    </row>
    <row r="124" spans="3:51" x14ac:dyDescent="0.25">
      <c r="C124" s="1">
        <f t="shared" ref="C124" si="69">C37</f>
        <v>24</v>
      </c>
      <c r="D124" s="11">
        <v>27</v>
      </c>
      <c r="E124" s="11">
        <v>49</v>
      </c>
      <c r="F124" s="11">
        <v>24.5</v>
      </c>
      <c r="G124" s="11">
        <v>2.4500000000000001E-2</v>
      </c>
      <c r="H124" s="11">
        <v>0.67685335874599994</v>
      </c>
      <c r="I124" s="11">
        <v>3.1270115375500001</v>
      </c>
      <c r="J124" s="11">
        <v>1.71825118819</v>
      </c>
      <c r="K124" s="13">
        <v>0.61398875048900003</v>
      </c>
      <c r="O124">
        <f t="shared" si="42"/>
        <v>1.8616381426246482</v>
      </c>
      <c r="U124" s="11">
        <v>27</v>
      </c>
      <c r="V124" s="11">
        <v>49</v>
      </c>
      <c r="W124" s="11">
        <v>24.5</v>
      </c>
      <c r="X124" s="11">
        <v>2.4500000000000001E-2</v>
      </c>
      <c r="Y124" s="11">
        <v>0.52524614334099995</v>
      </c>
      <c r="Z124" s="11">
        <v>3.48133206367</v>
      </c>
      <c r="AA124" s="11">
        <v>1.78989224653</v>
      </c>
      <c r="AB124" s="11">
        <v>0.662161593873</v>
      </c>
      <c r="AF124">
        <f t="shared" si="44"/>
        <v>1.9314504008939781</v>
      </c>
    </row>
    <row r="125" spans="3:51" x14ac:dyDescent="0.25">
      <c r="C125" s="1">
        <f>C38</f>
        <v>26</v>
      </c>
      <c r="D125" s="11">
        <v>28</v>
      </c>
      <c r="E125" s="11">
        <v>47</v>
      </c>
      <c r="F125" s="11">
        <v>23.5</v>
      </c>
      <c r="G125" s="11">
        <v>2.35E-2</v>
      </c>
      <c r="H125" s="11">
        <v>0.69053804874400004</v>
      </c>
      <c r="I125" s="11">
        <v>3.79142069817</v>
      </c>
      <c r="J125" s="11">
        <v>1.8520232882900001</v>
      </c>
      <c r="K125" s="13">
        <v>0.62307579450700001</v>
      </c>
      <c r="O125">
        <f t="shared" si="42"/>
        <v>2.0065734382769072</v>
      </c>
      <c r="U125" s="11">
        <v>28</v>
      </c>
      <c r="V125" s="11">
        <v>47</v>
      </c>
      <c r="W125" s="11">
        <v>23.5</v>
      </c>
      <c r="X125" s="11">
        <v>2.35E-2</v>
      </c>
      <c r="Y125" s="11">
        <v>0.58937728405000001</v>
      </c>
      <c r="Z125" s="11">
        <v>3.06860184669</v>
      </c>
      <c r="AA125" s="11">
        <v>1.8283867113100001</v>
      </c>
      <c r="AB125" s="11">
        <v>0.55017522871199998</v>
      </c>
      <c r="AF125">
        <f t="shared" si="44"/>
        <v>1.9729892977609096</v>
      </c>
    </row>
    <row r="126" spans="3:51" x14ac:dyDescent="0.25">
      <c r="C126" s="1">
        <f>C39</f>
        <v>28</v>
      </c>
      <c r="D126" s="11">
        <v>29</v>
      </c>
      <c r="E126" s="11">
        <v>50</v>
      </c>
      <c r="F126" s="11">
        <v>25</v>
      </c>
      <c r="G126" s="11">
        <v>2.5000000000000001E-2</v>
      </c>
      <c r="H126" s="11">
        <v>0.59892022609700002</v>
      </c>
      <c r="I126" s="11">
        <v>2.9749071598099999</v>
      </c>
      <c r="J126" s="11">
        <v>1.69447062135</v>
      </c>
      <c r="K126" s="13">
        <v>0.55654125510999997</v>
      </c>
      <c r="O126">
        <f t="shared" si="42"/>
        <v>1.8358731028057533</v>
      </c>
      <c r="U126" s="11">
        <v>29</v>
      </c>
      <c r="V126" s="11">
        <v>50</v>
      </c>
      <c r="W126" s="11">
        <v>25</v>
      </c>
      <c r="X126" s="11">
        <v>2.5000000000000001E-2</v>
      </c>
      <c r="Y126" s="11">
        <v>0.43746852874800002</v>
      </c>
      <c r="Z126" s="11">
        <v>3.3182373046899998</v>
      </c>
      <c r="AA126" s="11">
        <v>1.83774264455</v>
      </c>
      <c r="AB126" s="11">
        <v>0.62008287993900002</v>
      </c>
      <c r="AF126">
        <f t="shared" si="44"/>
        <v>1.9830851686392643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61</v>
      </c>
      <c r="H166" t="s">
        <v>32</v>
      </c>
      <c r="N166" t="s">
        <v>29</v>
      </c>
      <c r="O166" t="s">
        <v>26</v>
      </c>
      <c r="P166" t="s">
        <v>62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1.9515148234499999</v>
      </c>
      <c r="F167" s="11">
        <v>0.81269025649299997</v>
      </c>
      <c r="G167" s="11">
        <v>0</v>
      </c>
      <c r="H167" s="6">
        <f>E167/F167</f>
        <v>2.4013021047789675</v>
      </c>
      <c r="N167" s="11">
        <v>1.7567000074900001</v>
      </c>
      <c r="O167" s="11">
        <v>0.48424292222900001</v>
      </c>
      <c r="P167" s="11">
        <v>9.2356128195299991</v>
      </c>
      <c r="Q167" s="6">
        <f>N167/O167</f>
        <v>3.6277246952909539</v>
      </c>
    </row>
    <row r="168" spans="3:17" x14ac:dyDescent="0.25">
      <c r="C168">
        <f t="shared" ref="C168" si="70">C12</f>
        <v>-26</v>
      </c>
      <c r="D168" s="11">
        <v>2</v>
      </c>
      <c r="E168" s="11">
        <v>4.7734847068799997</v>
      </c>
      <c r="F168" s="11">
        <v>1.4005498886100001</v>
      </c>
      <c r="G168" s="11">
        <v>2.0480091244600001</v>
      </c>
      <c r="H168" s="6">
        <f t="shared" ref="H168:H195" si="71">E168/F168</f>
        <v>3.4082932323228605</v>
      </c>
      <c r="N168" s="11">
        <v>1.75262698239</v>
      </c>
      <c r="O168" s="11">
        <v>0.47395085495900002</v>
      </c>
      <c r="P168" s="11">
        <v>4.4765059994699996</v>
      </c>
      <c r="Q168" s="6">
        <f t="shared" ref="Q168:Q195" si="72">N168/O168</f>
        <v>3.6979086841010429</v>
      </c>
    </row>
    <row r="169" spans="3:17" x14ac:dyDescent="0.25">
      <c r="C169">
        <f t="shared" ref="C169" si="73">C13</f>
        <v>-24</v>
      </c>
      <c r="D169" s="11">
        <v>3</v>
      </c>
      <c r="E169" s="11">
        <v>14.660013015500001</v>
      </c>
      <c r="F169" s="11">
        <v>1.18860910116</v>
      </c>
      <c r="G169" s="11">
        <v>20.7802827175</v>
      </c>
      <c r="H169" s="6">
        <f t="shared" si="71"/>
        <v>12.333754639092739</v>
      </c>
      <c r="N169" s="11">
        <v>2.9147781798499999</v>
      </c>
      <c r="O169" s="11">
        <v>0.75637908573599999</v>
      </c>
      <c r="P169" s="11">
        <v>8.4589260656099992</v>
      </c>
      <c r="Q169" s="6">
        <f t="shared" si="72"/>
        <v>3.853594361369411</v>
      </c>
    </row>
    <row r="170" spans="3:17" x14ac:dyDescent="0.25">
      <c r="C170">
        <f t="shared" ref="C170" si="74">C14</f>
        <v>-22</v>
      </c>
      <c r="D170" s="11">
        <v>4</v>
      </c>
      <c r="E170" s="11">
        <v>38.487859954800001</v>
      </c>
      <c r="F170" s="11">
        <v>1.4885669265899999</v>
      </c>
      <c r="G170" s="11">
        <v>142.706721802</v>
      </c>
      <c r="H170" s="6">
        <f t="shared" si="71"/>
        <v>25.855646304709833</v>
      </c>
      <c r="N170" s="11">
        <v>5.7114362812000001</v>
      </c>
      <c r="O170" s="11">
        <v>0.66505730451599998</v>
      </c>
      <c r="P170" s="11">
        <v>68.459137525599999</v>
      </c>
      <c r="Q170" s="6">
        <f t="shared" si="72"/>
        <v>8.5878859497025406</v>
      </c>
    </row>
    <row r="171" spans="3:17" x14ac:dyDescent="0.25">
      <c r="C171">
        <f t="shared" ref="C171" si="75">C15</f>
        <v>-20</v>
      </c>
      <c r="D171" s="11">
        <v>5</v>
      </c>
      <c r="E171" s="11">
        <v>76.588130950899995</v>
      </c>
      <c r="F171" s="11">
        <v>1.36332538998</v>
      </c>
      <c r="G171" s="11">
        <v>393.88944081199998</v>
      </c>
      <c r="H171" s="6">
        <f t="shared" si="71"/>
        <v>56.177440480312292</v>
      </c>
      <c r="N171" s="11">
        <v>10.6474098792</v>
      </c>
      <c r="O171" s="11">
        <v>0.61152692449000001</v>
      </c>
      <c r="P171" s="11">
        <v>95.4278711722</v>
      </c>
      <c r="Q171" s="6">
        <f t="shared" si="72"/>
        <v>17.411187394700086</v>
      </c>
    </row>
    <row r="172" spans="3:17" x14ac:dyDescent="0.25">
      <c r="C172">
        <f t="shared" ref="C172" si="76">C16</f>
        <v>-18</v>
      </c>
      <c r="D172" s="11">
        <v>6</v>
      </c>
      <c r="E172" s="11">
        <v>127.00828380999999</v>
      </c>
      <c r="F172" s="11">
        <v>1.88882442579</v>
      </c>
      <c r="G172" s="11">
        <v>219.066811231</v>
      </c>
      <c r="H172" s="6">
        <f t="shared" si="71"/>
        <v>67.241974466143844</v>
      </c>
      <c r="N172" s="11">
        <v>16.817272867500002</v>
      </c>
      <c r="O172" s="11">
        <v>0.77685225411000003</v>
      </c>
      <c r="P172" s="11">
        <v>70.549210918200004</v>
      </c>
      <c r="Q172" s="6">
        <f t="shared" si="72"/>
        <v>21.647968167083061</v>
      </c>
    </row>
    <row r="173" spans="3:17" x14ac:dyDescent="0.25">
      <c r="C173">
        <f t="shared" ref="C173" si="77">C17</f>
        <v>-16</v>
      </c>
      <c r="D173" s="11">
        <v>7</v>
      </c>
      <c r="E173" s="11">
        <v>185.114230042</v>
      </c>
      <c r="F173" s="11">
        <v>2.17210458511</v>
      </c>
      <c r="G173" s="11">
        <v>492.753648376</v>
      </c>
      <c r="H173" s="6">
        <f>E173/F173</f>
        <v>85.22344242122459</v>
      </c>
      <c r="N173" s="11">
        <v>23.338136939999998</v>
      </c>
      <c r="O173" s="11">
        <v>0.84545819968900005</v>
      </c>
      <c r="P173" s="11">
        <v>142.21748102199999</v>
      </c>
      <c r="Q173" s="6">
        <f t="shared" si="72"/>
        <v>27.604128682630176</v>
      </c>
    </row>
    <row r="174" spans="3:17" x14ac:dyDescent="0.25">
      <c r="C174">
        <f t="shared" ref="C174" si="78">C18</f>
        <v>-14</v>
      </c>
      <c r="D174" s="11">
        <v>8</v>
      </c>
      <c r="E174" s="11">
        <v>239.3790802</v>
      </c>
      <c r="F174" s="11">
        <v>2.4737714695899999</v>
      </c>
      <c r="G174" s="11">
        <v>337.06754417399998</v>
      </c>
      <c r="H174" s="6">
        <f t="shared" si="71"/>
        <v>96.7668530188338</v>
      </c>
      <c r="N174" s="11">
        <v>29.168275299099999</v>
      </c>
      <c r="O174" s="11">
        <v>1.0270624643599999</v>
      </c>
      <c r="P174" s="11">
        <v>48.878034095799997</v>
      </c>
      <c r="Q174" s="6">
        <f t="shared" si="72"/>
        <v>28.399709181540207</v>
      </c>
    </row>
    <row r="175" spans="3:17" x14ac:dyDescent="0.25">
      <c r="C175">
        <f t="shared" ref="C175" si="79">C19</f>
        <v>-12</v>
      </c>
      <c r="D175" s="11">
        <v>9</v>
      </c>
      <c r="E175" s="11">
        <v>291.15682739300001</v>
      </c>
      <c r="F175" s="11">
        <v>4.44635726914</v>
      </c>
      <c r="G175" s="11">
        <v>393.18277576399998</v>
      </c>
      <c r="H175" s="6">
        <f>E175/F175</f>
        <v>65.482103611821245</v>
      </c>
      <c r="N175" s="11">
        <v>34.623298644999998</v>
      </c>
      <c r="O175" s="11">
        <v>0.74309754233799996</v>
      </c>
      <c r="P175" s="11">
        <v>183.77939558</v>
      </c>
      <c r="Q175" s="6">
        <f t="shared" si="72"/>
        <v>46.593208391007565</v>
      </c>
    </row>
    <row r="176" spans="3:17" x14ac:dyDescent="0.25">
      <c r="C176">
        <f t="shared" ref="C176" si="80">C20</f>
        <v>-10</v>
      </c>
      <c r="D176" s="11">
        <v>10</v>
      </c>
      <c r="E176" s="11">
        <v>325.57178560900002</v>
      </c>
      <c r="F176" s="11">
        <v>4.2456483095899999</v>
      </c>
      <c r="G176" s="11">
        <v>176.48929957499999</v>
      </c>
      <c r="H176" s="6">
        <f t="shared" si="71"/>
        <v>76.683644491608945</v>
      </c>
      <c r="N176" s="11">
        <v>37.938365856799997</v>
      </c>
      <c r="O176" s="11">
        <v>0.90552840878600005</v>
      </c>
      <c r="P176" s="11">
        <v>100.852878014</v>
      </c>
      <c r="Q176" s="6">
        <f t="shared" si="72"/>
        <v>41.896383910983211</v>
      </c>
    </row>
    <row r="177" spans="3:17" x14ac:dyDescent="0.25">
      <c r="C177">
        <f t="shared" ref="C177" si="81">C21</f>
        <v>-8</v>
      </c>
      <c r="D177" s="11">
        <v>11</v>
      </c>
      <c r="E177" s="11">
        <v>353.98609191899999</v>
      </c>
      <c r="F177" s="11">
        <v>3.5686208619199999</v>
      </c>
      <c r="G177" s="11">
        <v>268.64382621800002</v>
      </c>
      <c r="H177" s="6">
        <f t="shared" si="71"/>
        <v>99.194088028882774</v>
      </c>
      <c r="N177" s="11">
        <v>40.108769531199997</v>
      </c>
      <c r="O177" s="11">
        <v>0.76045635450600002</v>
      </c>
      <c r="P177" s="11">
        <v>211.707916031</v>
      </c>
      <c r="Q177" s="6">
        <f t="shared" si="72"/>
        <v>52.743026333516603</v>
      </c>
    </row>
    <row r="178" spans="3:17" x14ac:dyDescent="0.25">
      <c r="C178">
        <f t="shared" ref="C178" si="82">C22</f>
        <v>-6</v>
      </c>
      <c r="D178" s="11">
        <v>12</v>
      </c>
      <c r="E178" s="11">
        <v>369.11680485699998</v>
      </c>
      <c r="F178" s="11">
        <v>4.1845819014499996</v>
      </c>
      <c r="G178" s="11">
        <v>321.70694186100002</v>
      </c>
      <c r="H178" s="6">
        <f t="shared" si="71"/>
        <v>88.208765785919326</v>
      </c>
      <c r="N178" s="11">
        <v>41.3653175647</v>
      </c>
      <c r="O178" s="11">
        <v>0.85306881772900001</v>
      </c>
      <c r="P178" s="11">
        <v>192.75358658600001</v>
      </c>
      <c r="Q178" s="6">
        <f t="shared" si="72"/>
        <v>48.490012417545415</v>
      </c>
    </row>
    <row r="179" spans="3:17" x14ac:dyDescent="0.25">
      <c r="C179">
        <f t="shared" ref="C179" si="83">C23</f>
        <v>-4</v>
      </c>
      <c r="D179" s="11">
        <v>13</v>
      </c>
      <c r="E179" s="11">
        <v>380.096460783</v>
      </c>
      <c r="F179" s="11">
        <v>5.8752845895399997</v>
      </c>
      <c r="G179" s="11">
        <v>179.55602521200001</v>
      </c>
      <c r="H179" s="6">
        <f t="shared" si="71"/>
        <v>64.69413608656518</v>
      </c>
      <c r="N179" s="11">
        <v>42.061779829199999</v>
      </c>
      <c r="O179" s="11">
        <v>0.92267419558999997</v>
      </c>
      <c r="P179" s="11">
        <v>155.019256977</v>
      </c>
      <c r="Q179" s="6">
        <f t="shared" si="72"/>
        <v>45.586817134626571</v>
      </c>
    </row>
    <row r="180" spans="3:17" x14ac:dyDescent="0.25">
      <c r="C180">
        <f t="shared" ref="C180" si="84">C24</f>
        <v>-2</v>
      </c>
      <c r="D180" s="11">
        <v>14</v>
      </c>
      <c r="E180" s="11">
        <v>382.50890625</v>
      </c>
      <c r="F180" s="11">
        <v>5.31157173178</v>
      </c>
      <c r="G180" s="11">
        <v>3842.1697007799999</v>
      </c>
      <c r="H180" s="6">
        <f t="shared" si="71"/>
        <v>72.014259726812469</v>
      </c>
      <c r="N180" s="11">
        <v>42.153997345000001</v>
      </c>
      <c r="O180" s="11">
        <v>0.92260684516299996</v>
      </c>
      <c r="P180" s="11">
        <v>189.35442733799999</v>
      </c>
      <c r="Q180" s="6">
        <f t="shared" si="72"/>
        <v>45.690098188630408</v>
      </c>
    </row>
    <row r="181" spans="3:17" x14ac:dyDescent="0.25">
      <c r="C181">
        <f t="shared" ref="C181" si="85">C25</f>
        <v>0</v>
      </c>
      <c r="D181" s="11">
        <v>15</v>
      </c>
      <c r="E181" s="11">
        <v>380.287359009</v>
      </c>
      <c r="F181" s="11">
        <v>5.59041538537</v>
      </c>
      <c r="G181" s="11">
        <v>273.55175010699998</v>
      </c>
      <c r="H181" s="6">
        <f t="shared" si="71"/>
        <v>68.024884162311807</v>
      </c>
      <c r="N181" s="11">
        <v>42.0927449036</v>
      </c>
      <c r="O181" s="11">
        <v>1.0322010584500001</v>
      </c>
      <c r="P181" s="11">
        <v>171.90661664999999</v>
      </c>
      <c r="Q181" s="6">
        <f t="shared" si="72"/>
        <v>40.779598663470054</v>
      </c>
    </row>
    <row r="182" spans="3:17" x14ac:dyDescent="0.25">
      <c r="C182">
        <f t="shared" ref="C182" si="86">C26</f>
        <v>2</v>
      </c>
      <c r="D182" s="11">
        <v>16</v>
      </c>
      <c r="E182" s="11">
        <v>375.65322699900003</v>
      </c>
      <c r="F182" s="11">
        <v>4.1508050808799997</v>
      </c>
      <c r="G182" s="11">
        <v>475.89606780299999</v>
      </c>
      <c r="H182" s="6">
        <f t="shared" si="71"/>
        <v>90.50129304538649</v>
      </c>
      <c r="N182" s="11">
        <v>40.226654566299999</v>
      </c>
      <c r="O182" s="11">
        <v>1.50499896304</v>
      </c>
      <c r="P182" s="11">
        <v>85.908472006099998</v>
      </c>
      <c r="Q182" s="6">
        <f t="shared" si="72"/>
        <v>26.728692546767455</v>
      </c>
    </row>
    <row r="183" spans="3:17" x14ac:dyDescent="0.25">
      <c r="C183">
        <f t="shared" ref="C183" si="87">C27</f>
        <v>4</v>
      </c>
      <c r="D183" s="11">
        <v>17</v>
      </c>
      <c r="E183" s="11">
        <v>363.35888488799998</v>
      </c>
      <c r="F183" s="11">
        <v>5.3848537519599997</v>
      </c>
      <c r="G183" s="11">
        <v>191.33420169799999</v>
      </c>
      <c r="H183" s="6">
        <f t="shared" si="71"/>
        <v>67.477948636161798</v>
      </c>
      <c r="N183" s="11">
        <v>39.792843475300003</v>
      </c>
      <c r="O183" s="11">
        <v>0.90211023571000004</v>
      </c>
      <c r="P183" s="11">
        <v>353.95285654100002</v>
      </c>
      <c r="Q183" s="6">
        <f t="shared" si="72"/>
        <v>44.110843553372725</v>
      </c>
    </row>
    <row r="184" spans="3:17" x14ac:dyDescent="0.25">
      <c r="C184">
        <f t="shared" ref="C184" si="88">C28</f>
        <v>6</v>
      </c>
      <c r="D184" s="11">
        <v>18</v>
      </c>
      <c r="E184" s="11">
        <v>342.50915336600002</v>
      </c>
      <c r="F184" s="11">
        <v>4.6075761802499997</v>
      </c>
      <c r="G184" s="11">
        <v>146.12921857800001</v>
      </c>
      <c r="H184" s="6">
        <f t="shared" si="71"/>
        <v>74.336080396052409</v>
      </c>
      <c r="N184" s="11">
        <v>37.411333560899998</v>
      </c>
      <c r="O184" s="11">
        <v>1.4220409112400001</v>
      </c>
      <c r="P184" s="11">
        <v>66.448727965399996</v>
      </c>
      <c r="Q184" s="6">
        <f t="shared" si="72"/>
        <v>26.30819779177649</v>
      </c>
    </row>
    <row r="185" spans="3:17" x14ac:dyDescent="0.25">
      <c r="C185">
        <f t="shared" ref="C185" si="89">C29</f>
        <v>8</v>
      </c>
      <c r="D185" s="11">
        <v>19</v>
      </c>
      <c r="E185" s="11">
        <v>312.24778302499999</v>
      </c>
      <c r="F185" s="11">
        <v>5.6123791026600003</v>
      </c>
      <c r="G185" s="11">
        <v>139.06414683700001</v>
      </c>
      <c r="H185" s="6">
        <f t="shared" si="71"/>
        <v>55.635547298829017</v>
      </c>
      <c r="N185" s="11">
        <v>35.108825842500003</v>
      </c>
      <c r="O185" s="11">
        <v>1.03021328392</v>
      </c>
      <c r="P185" s="11">
        <v>74.8344866037</v>
      </c>
      <c r="Q185" s="6">
        <f t="shared" si="72"/>
        <v>34.079181845636477</v>
      </c>
    </row>
    <row r="186" spans="3:17" x14ac:dyDescent="0.25">
      <c r="C186">
        <f t="shared" ref="C186" si="90">C30</f>
        <v>10</v>
      </c>
      <c r="D186" s="11">
        <v>20</v>
      </c>
      <c r="E186" s="11">
        <v>271.38925109899998</v>
      </c>
      <c r="F186" s="11">
        <v>4.9225989031799999</v>
      </c>
      <c r="G186" s="11">
        <v>170.07980297099999</v>
      </c>
      <c r="H186" s="6">
        <f t="shared" si="71"/>
        <v>55.131294756451204</v>
      </c>
      <c r="N186" s="11">
        <v>30.235067291299998</v>
      </c>
      <c r="O186" s="11">
        <v>0.99432656750100001</v>
      </c>
      <c r="P186" s="11">
        <v>55.233558559400002</v>
      </c>
      <c r="Q186" s="6">
        <f t="shared" si="72"/>
        <v>30.407582658973446</v>
      </c>
    </row>
    <row r="187" spans="3:17" x14ac:dyDescent="0.25">
      <c r="C187">
        <f t="shared" ref="C187" si="91">C31</f>
        <v>12</v>
      </c>
      <c r="D187" s="11">
        <v>21</v>
      </c>
      <c r="E187" s="11">
        <v>219.55976518</v>
      </c>
      <c r="F187" s="11">
        <v>3.6840434279299998</v>
      </c>
      <c r="G187" s="11">
        <v>149.56086778599999</v>
      </c>
      <c r="H187" s="6">
        <f t="shared" si="71"/>
        <v>59.597496466909682</v>
      </c>
      <c r="N187" s="11">
        <v>25.458143830299999</v>
      </c>
      <c r="O187" s="11">
        <v>0.67933967545999996</v>
      </c>
      <c r="P187" s="11">
        <v>1864.18740149</v>
      </c>
      <c r="Q187" s="6">
        <f t="shared" si="72"/>
        <v>37.474837330914873</v>
      </c>
    </row>
    <row r="188" spans="3:17" x14ac:dyDescent="0.25">
      <c r="C188">
        <f t="shared" ref="C188" si="92">C32</f>
        <v>14</v>
      </c>
      <c r="D188" s="11">
        <v>22</v>
      </c>
      <c r="E188" s="11">
        <v>162.82975036600001</v>
      </c>
      <c r="F188" s="11">
        <v>2.5890461954499999</v>
      </c>
      <c r="G188" s="11">
        <v>136.11725501999999</v>
      </c>
      <c r="H188" s="6">
        <f t="shared" si="71"/>
        <v>62.891790286383326</v>
      </c>
      <c r="N188" s="11">
        <v>19.342168083200001</v>
      </c>
      <c r="O188" s="11">
        <v>0.84410063266799995</v>
      </c>
      <c r="P188" s="11">
        <v>125.115639153</v>
      </c>
      <c r="Q188" s="6">
        <f t="shared" si="72"/>
        <v>22.914528593663103</v>
      </c>
    </row>
    <row r="189" spans="3:17" x14ac:dyDescent="0.25">
      <c r="C189">
        <f t="shared" ref="C189" si="93">C33</f>
        <v>16</v>
      </c>
      <c r="D189" s="11">
        <v>23</v>
      </c>
      <c r="E189" s="11">
        <v>107.031928429</v>
      </c>
      <c r="F189" s="11">
        <v>2.0432134411699998</v>
      </c>
      <c r="G189" s="11">
        <v>664.53124787299998</v>
      </c>
      <c r="H189" s="6">
        <f t="shared" si="71"/>
        <v>52.384115272710126</v>
      </c>
      <c r="N189" s="11">
        <v>13.4125229579</v>
      </c>
      <c r="O189" s="11">
        <v>0.65789466839099997</v>
      </c>
      <c r="P189" s="11">
        <v>186.260095165</v>
      </c>
      <c r="Q189" s="6">
        <f t="shared" si="72"/>
        <v>20.38703701719113</v>
      </c>
    </row>
    <row r="190" spans="3:17" x14ac:dyDescent="0.25">
      <c r="C190">
        <f t="shared" ref="C190" si="94">C34</f>
        <v>18</v>
      </c>
      <c r="D190" s="11">
        <v>24</v>
      </c>
      <c r="E190" s="11">
        <v>60.245897054700002</v>
      </c>
      <c r="F190" s="11">
        <v>1.34962054949</v>
      </c>
      <c r="G190" s="11">
        <v>555.31459693099998</v>
      </c>
      <c r="H190" s="6">
        <f t="shared" si="71"/>
        <v>44.639137331945605</v>
      </c>
      <c r="N190" s="11">
        <v>7.8434658845299996</v>
      </c>
      <c r="O190" s="11">
        <v>0.61018293193799999</v>
      </c>
      <c r="P190" s="11">
        <v>43.0102850695</v>
      </c>
      <c r="Q190" s="6">
        <f t="shared" si="72"/>
        <v>12.854285942771938</v>
      </c>
    </row>
    <row r="191" spans="3:17" x14ac:dyDescent="0.25">
      <c r="C191">
        <f t="shared" ref="C191" si="95">C35</f>
        <v>20</v>
      </c>
      <c r="D191" s="11">
        <v>25</v>
      </c>
      <c r="E191" s="11">
        <v>26.124400469000001</v>
      </c>
      <c r="F191" s="11">
        <v>1.21474814021</v>
      </c>
      <c r="G191" s="11">
        <v>65.086174341299994</v>
      </c>
      <c r="H191" s="6">
        <f t="shared" si="71"/>
        <v>21.506022198547047</v>
      </c>
      <c r="N191" s="11">
        <v>3.7498737436099998</v>
      </c>
      <c r="O191" s="11">
        <v>0.78998365529000003</v>
      </c>
      <c r="P191" s="11">
        <v>25.7186677754</v>
      </c>
      <c r="Q191" s="6">
        <f t="shared" si="72"/>
        <v>4.7467738332300495</v>
      </c>
    </row>
    <row r="192" spans="3:17" x14ac:dyDescent="0.25">
      <c r="C192">
        <f t="shared" ref="C192" si="96">C36</f>
        <v>22</v>
      </c>
      <c r="D192" s="11">
        <v>26</v>
      </c>
      <c r="E192" s="11">
        <v>8.6665540138899999</v>
      </c>
      <c r="F192" s="11">
        <v>1.1340119320299999</v>
      </c>
      <c r="G192" s="11">
        <v>21.084361915799999</v>
      </c>
      <c r="H192" s="6">
        <f t="shared" si="71"/>
        <v>7.6423834433346407</v>
      </c>
      <c r="N192" s="11">
        <v>2.0635621262099999</v>
      </c>
      <c r="O192" s="11">
        <v>0.56240036773199997</v>
      </c>
      <c r="P192" s="11">
        <v>7.5504548946999996</v>
      </c>
      <c r="Q192" s="6">
        <f t="shared" si="72"/>
        <v>3.6692047953875928</v>
      </c>
    </row>
    <row r="193" spans="3:17" x14ac:dyDescent="0.25">
      <c r="C193">
        <f t="shared" ref="C193" si="97">C37</f>
        <v>24</v>
      </c>
      <c r="D193" s="11">
        <v>27</v>
      </c>
      <c r="E193" s="11">
        <v>2.3041498223099999</v>
      </c>
      <c r="F193" s="11">
        <v>0.94321190641899999</v>
      </c>
      <c r="G193" s="11">
        <v>0</v>
      </c>
      <c r="H193" s="6">
        <f t="shared" si="71"/>
        <v>2.4428760988163725</v>
      </c>
      <c r="N193" s="11">
        <v>1.7540717234400001</v>
      </c>
      <c r="O193" s="11">
        <v>0.44417031994099998</v>
      </c>
      <c r="P193" s="11">
        <v>3.3208829310499999</v>
      </c>
      <c r="Q193" s="6">
        <f t="shared" si="72"/>
        <v>3.9490971023750459</v>
      </c>
    </row>
    <row r="194" spans="3:17" x14ac:dyDescent="0.25">
      <c r="C194">
        <f t="shared" ref="C194" si="98">C38</f>
        <v>26</v>
      </c>
      <c r="D194" s="11">
        <v>28</v>
      </c>
      <c r="E194" s="11">
        <v>1.7769209767900001</v>
      </c>
      <c r="F194" s="11">
        <v>0.77918034066700004</v>
      </c>
      <c r="G194" s="11">
        <v>0</v>
      </c>
      <c r="H194" s="6">
        <f t="shared" si="71"/>
        <v>2.2805002693842433</v>
      </c>
      <c r="N194" s="11">
        <v>1.8402050061399999</v>
      </c>
      <c r="O194" s="11">
        <v>0.39887943416999999</v>
      </c>
      <c r="P194" s="11">
        <v>2.7393898329800002</v>
      </c>
      <c r="Q194" s="6">
        <f t="shared" si="72"/>
        <v>4.613436664061541</v>
      </c>
    </row>
    <row r="195" spans="3:17" x14ac:dyDescent="0.25">
      <c r="C195">
        <f t="shared" ref="C195" si="99">C39</f>
        <v>28</v>
      </c>
      <c r="D195" s="11">
        <v>29</v>
      </c>
      <c r="E195" s="11">
        <v>1.88023917198</v>
      </c>
      <c r="F195" s="11">
        <v>0.68702346966600003</v>
      </c>
      <c r="G195" s="11">
        <v>0</v>
      </c>
      <c r="H195" s="6">
        <f t="shared" si="71"/>
        <v>2.7367903062963599</v>
      </c>
      <c r="N195" s="11">
        <v>1.7661066353299999</v>
      </c>
      <c r="O195" s="11">
        <v>0.45521639569</v>
      </c>
      <c r="P195" s="11">
        <v>3.1639491391200001</v>
      </c>
      <c r="Q195" s="6">
        <f t="shared" si="72"/>
        <v>3.879707875312798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2022-05-11T21:00:52Z</dcterms:modified>
</cp:coreProperties>
</file>