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Dropbox\Final Manuscript Versions\ACS Mat Letters\Data_for_manuscript\03_Figure3\"/>
    </mc:Choice>
  </mc:AlternateContent>
  <xr:revisionPtr revIDLastSave="0" documentId="13_ncr:1_{C5D5E801-0F69-4143-B3EF-5D498C9118BA}" xr6:coauthVersionLast="47" xr6:coauthVersionMax="47" xr10:uidLastSave="{00000000-0000-0000-0000-000000000000}"/>
  <bookViews>
    <workbookView xWindow="2205" yWindow="2205" windowWidth="23475" windowHeight="12585" xr2:uid="{A4969F1C-6259-7944-8AB9-816E8616B517}"/>
  </bookViews>
  <sheets>
    <sheet name="Figure 3 Data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64" i="3" l="1"/>
  <c r="K58" i="3"/>
  <c r="J58" i="3"/>
  <c r="K53" i="3"/>
  <c r="J53" i="3"/>
  <c r="K45" i="3"/>
  <c r="J45" i="3"/>
  <c r="K40" i="3"/>
  <c r="K6" i="3"/>
  <c r="H64" i="3"/>
  <c r="I64" i="3" s="1"/>
  <c r="F64" i="3"/>
  <c r="G64" i="3" s="1"/>
  <c r="D64" i="3"/>
  <c r="E64" i="3" s="1"/>
  <c r="D6" i="3"/>
  <c r="E6" i="3" s="1"/>
  <c r="F6" i="3"/>
  <c r="G6" i="3" s="1"/>
  <c r="H6" i="3"/>
  <c r="I6" i="3" s="1"/>
  <c r="J6" i="3" s="1"/>
  <c r="G62" i="3"/>
  <c r="G63" i="3"/>
  <c r="G61" i="3"/>
  <c r="G38" i="3"/>
  <c r="G39" i="3"/>
  <c r="G37" i="3"/>
  <c r="G33" i="3"/>
  <c r="G34" i="3"/>
  <c r="G32" i="3"/>
  <c r="G26" i="3"/>
  <c r="K47" i="3"/>
  <c r="J47" i="3"/>
  <c r="K8" i="3"/>
  <c r="J8" i="3"/>
  <c r="J64" i="3" l="1"/>
  <c r="D58" i="3"/>
  <c r="E58" i="3" s="1"/>
  <c r="D53" i="3"/>
  <c r="E53" i="3" s="1"/>
  <c r="H45" i="3"/>
  <c r="I45" i="3" s="1"/>
  <c r="F45" i="3"/>
  <c r="G45" i="3" s="1"/>
  <c r="D45" i="3"/>
  <c r="E45" i="3" s="1"/>
  <c r="H40" i="3"/>
  <c r="I40" i="3" s="1"/>
  <c r="F40" i="3"/>
  <c r="G40" i="3" s="1"/>
  <c r="D40" i="3"/>
  <c r="E40" i="3" s="1"/>
  <c r="H35" i="3"/>
  <c r="I35" i="3" s="1"/>
  <c r="F35" i="3"/>
  <c r="G35" i="3" s="1"/>
  <c r="D35" i="3"/>
  <c r="E35" i="3" s="1"/>
  <c r="K35" i="3" s="1"/>
  <c r="D29" i="3"/>
  <c r="E29" i="3" s="1"/>
  <c r="D24" i="3"/>
  <c r="E24" i="3" s="1"/>
  <c r="D19" i="3"/>
  <c r="E19" i="3" s="1"/>
  <c r="K19" i="3" s="1"/>
  <c r="F19" i="3"/>
  <c r="G19" i="3" s="1"/>
  <c r="H19" i="3"/>
  <c r="I19" i="3" s="1"/>
  <c r="J19" i="3" s="1"/>
  <c r="H14" i="3"/>
  <c r="I14" i="3" s="1"/>
  <c r="F14" i="3"/>
  <c r="G14" i="3" s="1"/>
  <c r="D14" i="3"/>
  <c r="E14" i="3" s="1"/>
  <c r="K14" i="3" s="1"/>
  <c r="I62" i="3"/>
  <c r="I63" i="3"/>
  <c r="I61" i="3"/>
  <c r="E62" i="3"/>
  <c r="E63" i="3"/>
  <c r="E61" i="3"/>
  <c r="E57" i="3"/>
  <c r="J57" i="3" s="1"/>
  <c r="E56" i="3"/>
  <c r="J56" i="3" s="1"/>
  <c r="E55" i="3"/>
  <c r="J55" i="3" s="1"/>
  <c r="E52" i="3"/>
  <c r="J52" i="3" s="1"/>
  <c r="E51" i="3"/>
  <c r="K51" i="3" s="1"/>
  <c r="E50" i="3"/>
  <c r="K50" i="3" s="1"/>
  <c r="E44" i="3"/>
  <c r="J44" i="3" s="1"/>
  <c r="E43" i="3"/>
  <c r="J43" i="3" s="1"/>
  <c r="E42" i="3"/>
  <c r="J42" i="3" s="1"/>
  <c r="E39" i="3"/>
  <c r="K39" i="3" s="1"/>
  <c r="E38" i="3"/>
  <c r="K38" i="3" s="1"/>
  <c r="E37" i="3"/>
  <c r="J37" i="3" s="1"/>
  <c r="E34" i="3"/>
  <c r="J34" i="3" s="1"/>
  <c r="E33" i="3"/>
  <c r="K33" i="3" s="1"/>
  <c r="E32" i="3"/>
  <c r="J32" i="3" s="1"/>
  <c r="F29" i="3"/>
  <c r="G29" i="3" s="1"/>
  <c r="E27" i="3"/>
  <c r="J27" i="3" s="1"/>
  <c r="E28" i="3"/>
  <c r="J28" i="3" s="1"/>
  <c r="E26" i="3"/>
  <c r="K26" i="3" s="1"/>
  <c r="E22" i="3"/>
  <c r="J22" i="3" s="1"/>
  <c r="E23" i="3"/>
  <c r="K23" i="3" s="1"/>
  <c r="E21" i="3"/>
  <c r="J21" i="3" s="1"/>
  <c r="E18" i="3"/>
  <c r="J18" i="3" s="1"/>
  <c r="E17" i="3"/>
  <c r="K17" i="3" s="1"/>
  <c r="E16" i="3"/>
  <c r="K16" i="3" s="1"/>
  <c r="E5" i="3"/>
  <c r="J5" i="3" s="1"/>
  <c r="E13" i="3"/>
  <c r="J13" i="3" s="1"/>
  <c r="E12" i="3"/>
  <c r="K12" i="3" s="1"/>
  <c r="E11" i="3"/>
  <c r="J11" i="3" s="1"/>
  <c r="E4" i="3"/>
  <c r="J4" i="3" s="1"/>
  <c r="E3" i="3"/>
  <c r="K3" i="3" s="1"/>
  <c r="J35" i="3" l="1"/>
  <c r="J40" i="3"/>
  <c r="J14" i="3"/>
  <c r="J62" i="3"/>
  <c r="K11" i="3"/>
  <c r="K27" i="3"/>
  <c r="K63" i="3"/>
  <c r="K34" i="3"/>
  <c r="K44" i="3"/>
  <c r="H24" i="3"/>
  <c r="I24" i="3" s="1"/>
  <c r="J24" i="3" s="1"/>
  <c r="J33" i="3"/>
  <c r="H58" i="3"/>
  <c r="I58" i="3" s="1"/>
  <c r="K61" i="3"/>
  <c r="K62" i="3"/>
  <c r="K37" i="3"/>
  <c r="K21" i="3"/>
  <c r="H53" i="3"/>
  <c r="I53" i="3" s="1"/>
  <c r="K4" i="3"/>
  <c r="H29" i="3"/>
  <c r="I29" i="3" s="1"/>
  <c r="J29" i="3" s="1"/>
  <c r="F58" i="3"/>
  <c r="G58" i="3" s="1"/>
  <c r="K57" i="3"/>
  <c r="J23" i="3"/>
  <c r="K42" i="3"/>
  <c r="J63" i="3"/>
  <c r="K22" i="3"/>
  <c r="F24" i="3"/>
  <c r="G24" i="3" s="1"/>
  <c r="K24" i="3" s="1"/>
  <c r="J12" i="3"/>
  <c r="F53" i="3"/>
  <c r="G53" i="3" s="1"/>
  <c r="K55" i="3"/>
  <c r="K56" i="3"/>
  <c r="J50" i="3"/>
  <c r="K5" i="3"/>
  <c r="J61" i="3"/>
  <c r="K28" i="3"/>
  <c r="K13" i="3"/>
  <c r="J26" i="3"/>
  <c r="J39" i="3"/>
  <c r="J16" i="3"/>
  <c r="K18" i="3"/>
  <c r="J51" i="3"/>
  <c r="J38" i="3"/>
  <c r="K52" i="3"/>
  <c r="J17" i="3"/>
  <c r="J3" i="3"/>
  <c r="K32" i="3"/>
  <c r="K43" i="3"/>
  <c r="K29" i="3" l="1"/>
</calcChain>
</file>

<file path=xl/sharedStrings.xml><?xml version="1.0" encoding="utf-8"?>
<sst xmlns="http://schemas.openxmlformats.org/spreadsheetml/2006/main" count="69" uniqueCount="22">
  <si>
    <t>vial 3</t>
  </si>
  <si>
    <t>PEGylated</t>
  </si>
  <si>
    <t>vial 2</t>
  </si>
  <si>
    <t>vial 1</t>
  </si>
  <si>
    <t>MIBG</t>
  </si>
  <si>
    <t>Trial 1</t>
  </si>
  <si>
    <t>Trial 2</t>
  </si>
  <si>
    <t>Trial 3</t>
  </si>
  <si>
    <t>BG</t>
  </si>
  <si>
    <t>Average</t>
  </si>
  <si>
    <t>STDEV</t>
  </si>
  <si>
    <t>SUM</t>
  </si>
  <si>
    <t>vial 1 = not internalized</t>
  </si>
  <si>
    <t>vial 2 = weakly-bound</t>
  </si>
  <si>
    <t>vial 3 = internalized</t>
  </si>
  <si>
    <t>Sample</t>
  </si>
  <si>
    <t>Molar Ratio</t>
  </si>
  <si>
    <t>qICP-MS data, see 10.1021/acsmaterialslett.3c00781 for detailed protocol</t>
  </si>
  <si>
    <t>For each trial</t>
  </si>
  <si>
    <t>First column - raw counts</t>
  </si>
  <si>
    <t>Second column - factoring into account dilutions, calculating Au percent relative to input</t>
  </si>
  <si>
    <t xml:space="preserve">For certain samples (ex. 900:1 MIBG) only vial 3 was run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</si>
</sst>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%"/>
    <numFmt numFmtId="165" formatCode="0.000000000000000%"/>
    <numFmt numFmtId="166" formatCode="0.00000000000000000%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10" fontId="0" fillId="0" borderId="0" xfId="0" applyNumberFormat="1"/>
    <xf numFmtId="9" fontId="0" fillId="0" borderId="0" xfId="1" applyFont="1" applyFill="1"/>
    <xf numFmtId="9" fontId="0" fillId="0" borderId="0" xfId="0" applyNumberFormat="1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1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47E33-5439-6247-A4AA-95A78CD59519}">
  <dimension ref="A1:M64"/>
  <sheetViews>
    <sheetView tabSelected="1" zoomScale="75" zoomScaleNormal="189" workbookViewId="0">
      <selection activeCell="M9" sqref="M9"/>
    </sheetView>
  </sheetViews>
  <sheetFormatPr defaultColWidth="11" defaultRowHeight="15.75" x14ac:dyDescent="0.25"/>
  <cols>
    <col min="2" max="2" width="11.75" customWidth="1"/>
    <col min="4" max="4" width="11" bestFit="1" customWidth="1"/>
    <col min="5" max="5" width="15" customWidth="1"/>
    <col min="6" max="7" width="11" bestFit="1" customWidth="1"/>
    <col min="8" max="11" width="11.125" bestFit="1" customWidth="1"/>
    <col min="12" max="12" width="23.5" bestFit="1" customWidth="1"/>
    <col min="13" max="13" width="25.875" customWidth="1"/>
    <col min="14" max="21" width="11.125" bestFit="1" customWidth="1"/>
  </cols>
  <sheetData>
    <row r="1" spans="1:13" x14ac:dyDescent="0.25">
      <c r="A1" t="s">
        <v>15</v>
      </c>
      <c r="B1" t="s">
        <v>16</v>
      </c>
      <c r="M1" t="s">
        <v>17</v>
      </c>
    </row>
    <row r="2" spans="1:13" x14ac:dyDescent="0.25">
      <c r="A2" t="s">
        <v>4</v>
      </c>
      <c r="B2">
        <v>600</v>
      </c>
      <c r="D2" t="s">
        <v>5</v>
      </c>
      <c r="F2" t="s">
        <v>6</v>
      </c>
      <c r="H2" t="s">
        <v>7</v>
      </c>
      <c r="J2" t="s">
        <v>9</v>
      </c>
      <c r="K2" t="s">
        <v>10</v>
      </c>
    </row>
    <row r="3" spans="1:13" x14ac:dyDescent="0.25">
      <c r="C3" t="s">
        <v>3</v>
      </c>
      <c r="D3">
        <v>33367.999999999993</v>
      </c>
      <c r="E3" s="1">
        <f>D3/50000</f>
        <v>0.66735999999999984</v>
      </c>
      <c r="F3">
        <v>41007.999999999993</v>
      </c>
      <c r="G3" s="2">
        <v>0.82015999999999989</v>
      </c>
      <c r="H3">
        <v>37067.999999999993</v>
      </c>
      <c r="I3" s="2">
        <v>0.74135999999999991</v>
      </c>
      <c r="J3" s="3">
        <f>AVERAGE(I3,G3,E3)</f>
        <v>0.74295999999999995</v>
      </c>
      <c r="K3" s="2">
        <f>STDEV(E3,G3,I3)</f>
        <v>7.641256441188192E-2</v>
      </c>
      <c r="M3" t="s">
        <v>12</v>
      </c>
    </row>
    <row r="4" spans="1:13" x14ac:dyDescent="0.25">
      <c r="C4" t="s">
        <v>2</v>
      </c>
      <c r="D4">
        <v>1559.9999999999995</v>
      </c>
      <c r="E4" s="1">
        <f>D4/50000</f>
        <v>3.1199999999999992E-2</v>
      </c>
      <c r="F4">
        <v>849.99999999999966</v>
      </c>
      <c r="G4" s="2">
        <v>1.6999999999999994E-2</v>
      </c>
      <c r="H4">
        <v>1143.9999999999998</v>
      </c>
      <c r="I4" s="2">
        <v>2.2879999999999994E-2</v>
      </c>
      <c r="J4" s="3">
        <f>AVERAGE(I4,G4,E4)</f>
        <v>2.3693333333333327E-2</v>
      </c>
      <c r="K4" s="2">
        <f>STDEV(E4,G4,I4)</f>
        <v>7.1348534205920022E-3</v>
      </c>
      <c r="M4" t="s">
        <v>13</v>
      </c>
    </row>
    <row r="5" spans="1:13" x14ac:dyDescent="0.25">
      <c r="C5" t="s">
        <v>0</v>
      </c>
      <c r="D5">
        <v>5247.9999999999982</v>
      </c>
      <c r="E5" s="1">
        <f>D5/50000</f>
        <v>0.10495999999999997</v>
      </c>
      <c r="F5">
        <v>4025.9999999999995</v>
      </c>
      <c r="G5" s="2">
        <v>8.0519999999999994E-2</v>
      </c>
      <c r="H5">
        <v>8006</v>
      </c>
      <c r="I5" s="2">
        <v>0.16012000000000001</v>
      </c>
      <c r="J5" s="3">
        <f>AVERAGE(I5,G5,E5)</f>
        <v>0.11520000000000001</v>
      </c>
      <c r="K5" s="2">
        <f>STDEV(E5,G5,I5)</f>
        <v>4.0776012556403764E-2</v>
      </c>
      <c r="M5" t="s">
        <v>14</v>
      </c>
    </row>
    <row r="6" spans="1:13" x14ac:dyDescent="0.25">
      <c r="C6" t="s">
        <v>11</v>
      </c>
      <c r="D6">
        <f>SUM(D3:D5)</f>
        <v>40175.999999999993</v>
      </c>
      <c r="E6">
        <f>D6/50000</f>
        <v>0.8035199999999999</v>
      </c>
      <c r="F6">
        <f>SUM(F3:F5)</f>
        <v>45883.999999999993</v>
      </c>
      <c r="G6">
        <f>F6/50000</f>
        <v>0.91767999999999983</v>
      </c>
      <c r="H6">
        <f>SUM(H3:H5)</f>
        <v>46217.999999999993</v>
      </c>
      <c r="I6">
        <f>H6/50000</f>
        <v>0.92435999999999985</v>
      </c>
      <c r="J6" s="3">
        <f>AVERAGE(I6,G6,E6)</f>
        <v>0.88185333333333327</v>
      </c>
      <c r="K6" s="2">
        <f>STDEV(E6,G6,I6)</f>
        <v>6.7920828420546586E-2</v>
      </c>
    </row>
    <row r="7" spans="1:13" x14ac:dyDescent="0.25">
      <c r="B7">
        <v>900</v>
      </c>
      <c r="K7" s="2"/>
      <c r="M7" t="s">
        <v>18</v>
      </c>
    </row>
    <row r="8" spans="1:13" x14ac:dyDescent="0.25">
      <c r="C8" t="s">
        <v>0</v>
      </c>
      <c r="D8">
        <v>25226.995900000002</v>
      </c>
      <c r="E8" s="1">
        <v>0.50449999999999995</v>
      </c>
      <c r="F8">
        <v>15531.458000000001</v>
      </c>
      <c r="G8" s="2">
        <v>0.31062899999999999</v>
      </c>
      <c r="H8">
        <v>12918.503000000001</v>
      </c>
      <c r="I8" s="2">
        <v>0.25836999999999999</v>
      </c>
      <c r="J8" s="1">
        <f>AVERAGE(E8,G8,I8)</f>
        <v>0.35783300000000001</v>
      </c>
      <c r="K8" s="2">
        <f>STDEV(I8,G8,E8)</f>
        <v>0.12967712765557371</v>
      </c>
      <c r="M8" t="s">
        <v>19</v>
      </c>
    </row>
    <row r="9" spans="1:13" x14ac:dyDescent="0.25">
      <c r="E9" s="7"/>
      <c r="K9" s="2"/>
      <c r="M9" t="s">
        <v>20</v>
      </c>
    </row>
    <row r="10" spans="1:13" x14ac:dyDescent="0.25">
      <c r="B10">
        <v>1200</v>
      </c>
      <c r="K10" s="2"/>
      <c r="M10" t="s">
        <v>21</v>
      </c>
    </row>
    <row r="11" spans="1:13" x14ac:dyDescent="0.25">
      <c r="C11" t="s">
        <v>3</v>
      </c>
      <c r="D11">
        <v>819.99999999999977</v>
      </c>
      <c r="E11" s="1">
        <f>D11/50000</f>
        <v>1.6399999999999994E-2</v>
      </c>
      <c r="F11">
        <v>913.99999999999977</v>
      </c>
      <c r="G11" s="2">
        <v>1.8279999999999994E-2</v>
      </c>
      <c r="H11" s="8">
        <v>864</v>
      </c>
      <c r="I11" s="1">
        <v>1.728E-2</v>
      </c>
      <c r="J11" s="3">
        <f>AVERAGE(I11,G11,E11)</f>
        <v>1.7319999999999999E-2</v>
      </c>
      <c r="K11" s="2">
        <f>STDEV(E11,G11,I11)</f>
        <v>9.4063808130438742E-4</v>
      </c>
    </row>
    <row r="12" spans="1:13" x14ac:dyDescent="0.25">
      <c r="C12" t="s">
        <v>2</v>
      </c>
      <c r="D12">
        <v>2843.9999999999995</v>
      </c>
      <c r="E12" s="1">
        <f>D12/50000</f>
        <v>5.6879999999999993E-2</v>
      </c>
      <c r="F12">
        <v>1973.9999999999998</v>
      </c>
      <c r="G12" s="2">
        <v>3.9479999999999994E-2</v>
      </c>
      <c r="H12" s="8">
        <v>1397.9999999999998</v>
      </c>
      <c r="I12" s="1">
        <v>2.7959999999999995E-2</v>
      </c>
      <c r="J12" s="3">
        <f>AVERAGE(I12,G12,E12)</f>
        <v>4.1439999999999998E-2</v>
      </c>
      <c r="K12" s="2">
        <f>STDEV(E12,G12,I12)</f>
        <v>1.4559285696764103E-2</v>
      </c>
      <c r="L12" s="4"/>
    </row>
    <row r="13" spans="1:13" x14ac:dyDescent="0.25">
      <c r="C13" t="s">
        <v>0</v>
      </c>
      <c r="D13">
        <v>51491.999999999985</v>
      </c>
      <c r="E13" s="1">
        <f>D13/50000</f>
        <v>1.0298399999999996</v>
      </c>
      <c r="F13">
        <v>45699.999999999985</v>
      </c>
      <c r="G13" s="2">
        <v>0.9139999999999997</v>
      </c>
      <c r="H13" s="8">
        <v>29035.999999999996</v>
      </c>
      <c r="I13" s="1">
        <v>0.5807199999999999</v>
      </c>
      <c r="J13" s="3">
        <f>AVERAGE(I13,G13,E13)</f>
        <v>0.84151999999999971</v>
      </c>
      <c r="K13" s="2">
        <f>STDEV(E13,G13,I13)</f>
        <v>0.23316776449586687</v>
      </c>
      <c r="L13" s="4"/>
    </row>
    <row r="14" spans="1:13" x14ac:dyDescent="0.25">
      <c r="C14" t="s">
        <v>11</v>
      </c>
      <c r="D14">
        <f>SUM(D11:D13)</f>
        <v>55155.999999999985</v>
      </c>
      <c r="E14">
        <f>D14/50000</f>
        <v>1.1031199999999997</v>
      </c>
      <c r="F14">
        <f>SUM(F11:F13)</f>
        <v>48587.999999999985</v>
      </c>
      <c r="G14">
        <f>F14/50000</f>
        <v>0.97175999999999974</v>
      </c>
      <c r="H14">
        <f>SUM(H11:H13)</f>
        <v>31297.999999999996</v>
      </c>
      <c r="I14">
        <f>H14/50000</f>
        <v>0.62595999999999996</v>
      </c>
      <c r="J14" s="3">
        <f>AVERAGE(I14,G14,E14)</f>
        <v>0.90027999999999986</v>
      </c>
      <c r="K14" s="2">
        <f>STDEV(E14,G14,I14)</f>
        <v>0.24648013956503664</v>
      </c>
      <c r="L14" s="4"/>
    </row>
    <row r="15" spans="1:13" x14ac:dyDescent="0.25">
      <c r="B15">
        <v>2400</v>
      </c>
      <c r="K15" s="2"/>
    </row>
    <row r="16" spans="1:13" x14ac:dyDescent="0.25">
      <c r="C16" s="4" t="s">
        <v>3</v>
      </c>
      <c r="D16">
        <v>1941.9999999999995</v>
      </c>
      <c r="E16" s="1">
        <f>D16/50000</f>
        <v>3.8839999999999993E-2</v>
      </c>
      <c r="F16">
        <v>1635.9999999999998</v>
      </c>
      <c r="G16" s="2">
        <v>3.2719999999999992E-2</v>
      </c>
      <c r="H16">
        <v>2410</v>
      </c>
      <c r="I16" s="2">
        <v>4.82E-2</v>
      </c>
      <c r="J16" s="3">
        <f>AVERAGE(I16,G16,E16)</f>
        <v>3.991999999999999E-2</v>
      </c>
      <c r="K16" s="2">
        <f>STDEV(E16,G16,I16)</f>
        <v>7.7963068179747932E-3</v>
      </c>
    </row>
    <row r="17" spans="1:11" x14ac:dyDescent="0.25">
      <c r="C17" s="4" t="s">
        <v>2</v>
      </c>
      <c r="D17">
        <v>1465.9999999999995</v>
      </c>
      <c r="E17" s="1">
        <f>D17/50000</f>
        <v>2.9319999999999992E-2</v>
      </c>
      <c r="F17">
        <v>564</v>
      </c>
      <c r="G17" s="2">
        <v>1.128E-2</v>
      </c>
      <c r="H17">
        <v>642</v>
      </c>
      <c r="I17" s="2">
        <v>1.2840000000000001E-2</v>
      </c>
      <c r="J17" s="3">
        <f>AVERAGE(I17,G17,E17)</f>
        <v>1.781333333333333E-2</v>
      </c>
      <c r="K17" s="2">
        <f>STDEV(E17,G17,I17)</f>
        <v>9.9955456746159341E-3</v>
      </c>
    </row>
    <row r="18" spans="1:11" x14ac:dyDescent="0.25">
      <c r="C18" s="4" t="s">
        <v>0</v>
      </c>
      <c r="D18">
        <v>41527.999999999993</v>
      </c>
      <c r="E18" s="1">
        <f>D18/50000</f>
        <v>0.83055999999999985</v>
      </c>
      <c r="F18">
        <v>34355.999999999993</v>
      </c>
      <c r="G18" s="2">
        <v>0.68711999999999984</v>
      </c>
      <c r="H18">
        <v>29243.999999999996</v>
      </c>
      <c r="I18" s="2">
        <v>0.58487999999999996</v>
      </c>
      <c r="J18" s="3">
        <f>AVERAGE(I18,G18,E18)</f>
        <v>0.70085333333333322</v>
      </c>
      <c r="K18" s="2">
        <f>STDEV(E18,G18,I18)</f>
        <v>0.12341441947087625</v>
      </c>
    </row>
    <row r="19" spans="1:11" x14ac:dyDescent="0.25">
      <c r="C19" s="4" t="s">
        <v>11</v>
      </c>
      <c r="D19">
        <f>SUM(D16:D18)</f>
        <v>44935.999999999993</v>
      </c>
      <c r="E19">
        <f>D19/50000</f>
        <v>0.89871999999999985</v>
      </c>
      <c r="F19">
        <f>SUM(F16:F18)</f>
        <v>36555.999999999993</v>
      </c>
      <c r="G19">
        <f>F19/50000</f>
        <v>0.73111999999999988</v>
      </c>
      <c r="H19">
        <f>SUM(H16:H18)</f>
        <v>32295.999999999996</v>
      </c>
      <c r="I19">
        <f>H19/50000</f>
        <v>0.64591999999999994</v>
      </c>
      <c r="J19" s="3">
        <f>AVERAGE(I19,G19,E19)</f>
        <v>0.75858666666666652</v>
      </c>
      <c r="K19" s="2">
        <f>STDEV(E19,G19,I19)</f>
        <v>0.12861871299827765</v>
      </c>
    </row>
    <row r="20" spans="1:11" x14ac:dyDescent="0.25">
      <c r="B20">
        <v>4000</v>
      </c>
      <c r="K20" s="2"/>
    </row>
    <row r="21" spans="1:11" x14ac:dyDescent="0.25">
      <c r="C21" s="4" t="s">
        <v>3</v>
      </c>
      <c r="D21" s="4">
        <v>-122.62025915212486</v>
      </c>
      <c r="E21" s="2">
        <f>D21/50000</f>
        <v>-2.4524051830424973E-3</v>
      </c>
      <c r="F21">
        <v>113.98733545909586</v>
      </c>
      <c r="G21" s="5">
        <v>2.2797467091819172E-3</v>
      </c>
      <c r="H21">
        <v>331.25383135704993</v>
      </c>
      <c r="I21" s="1">
        <v>6.6250766271409986E-3</v>
      </c>
      <c r="J21" s="3">
        <f>AVERAGE(I21,G21,E21)</f>
        <v>2.1508060510934731E-3</v>
      </c>
      <c r="K21" s="2">
        <f>STDEV(E21,G21,I21)</f>
        <v>4.5401143458655606E-3</v>
      </c>
    </row>
    <row r="22" spans="1:11" x14ac:dyDescent="0.25">
      <c r="C22" s="4" t="s">
        <v>2</v>
      </c>
      <c r="D22">
        <v>2980.6376837790808</v>
      </c>
      <c r="E22" s="2">
        <f>D22/50000</f>
        <v>5.9612753675581616E-2</v>
      </c>
      <c r="F22">
        <v>1098.4735648568719</v>
      </c>
      <c r="G22" s="5">
        <v>2.1969471297137437E-2</v>
      </c>
      <c r="H22">
        <v>9125.9392811544003</v>
      </c>
      <c r="I22" s="1">
        <v>0.18251878562308801</v>
      </c>
      <c r="J22" s="3">
        <f>AVERAGE(I22,G22,E22)</f>
        <v>8.8033670198602365E-2</v>
      </c>
      <c r="K22" s="2">
        <f>STDEV(E22,G22,I22)</f>
        <v>8.3963277417211449E-2</v>
      </c>
    </row>
    <row r="23" spans="1:11" x14ac:dyDescent="0.25">
      <c r="C23" s="4" t="s">
        <v>0</v>
      </c>
      <c r="D23">
        <v>37508.799522552523</v>
      </c>
      <c r="E23" s="2">
        <f>D23/50000</f>
        <v>0.75017599045105043</v>
      </c>
      <c r="F23">
        <v>20641.179107984983</v>
      </c>
      <c r="G23" s="5">
        <v>0.41282358215969966</v>
      </c>
      <c r="H23">
        <v>22636.092198536717</v>
      </c>
      <c r="I23" s="1">
        <v>0.45272184397073434</v>
      </c>
      <c r="J23" s="3">
        <f>AVERAGE(I23,G23,E23)</f>
        <v>0.5385738055271615</v>
      </c>
      <c r="K23" s="2">
        <f>STDEV(E23,G23,I23)</f>
        <v>0.18433551291682315</v>
      </c>
    </row>
    <row r="24" spans="1:11" x14ac:dyDescent="0.25">
      <c r="C24" s="4" t="s">
        <v>11</v>
      </c>
      <c r="D24">
        <f>SUM(D21:D23)</f>
        <v>40366.816947179475</v>
      </c>
      <c r="E24">
        <f>D24/50000</f>
        <v>0.80733633894358947</v>
      </c>
      <c r="F24">
        <f>SUM(F21:F23)</f>
        <v>21853.64000830095</v>
      </c>
      <c r="G24">
        <f>F24/50000</f>
        <v>0.43707280016601902</v>
      </c>
      <c r="H24">
        <f>SUM(H21:H23)</f>
        <v>32093.285311048166</v>
      </c>
      <c r="I24">
        <f>H24/50000</f>
        <v>0.64186570622096328</v>
      </c>
      <c r="J24" s="3">
        <f>AVERAGE(I24,G24,E24)</f>
        <v>0.62875828177685722</v>
      </c>
      <c r="K24" s="2">
        <f>STDEV(E24,G24,I24)</f>
        <v>0.1854794475641193</v>
      </c>
    </row>
    <row r="25" spans="1:11" x14ac:dyDescent="0.25">
      <c r="B25">
        <v>6000</v>
      </c>
      <c r="K25" s="2"/>
    </row>
    <row r="26" spans="1:11" x14ac:dyDescent="0.25">
      <c r="C26" s="4" t="s">
        <v>3</v>
      </c>
      <c r="D26" s="4">
        <v>-205.78022597072803</v>
      </c>
      <c r="E26" s="2">
        <f>D26/50000</f>
        <v>-4.1156045194145601E-3</v>
      </c>
      <c r="F26">
        <v>553.93813505354512</v>
      </c>
      <c r="G26" s="1">
        <f>F26/50000</f>
        <v>1.1078762701070902E-2</v>
      </c>
      <c r="H26">
        <v>102.56751375718291</v>
      </c>
      <c r="I26" s="1">
        <v>2.0513502751436583E-3</v>
      </c>
      <c r="J26" s="3">
        <f>AVERAGE(I26,G26,E26)</f>
        <v>3.0048361522666666E-3</v>
      </c>
      <c r="K26" s="2">
        <f>STDEV(E26,G26,I26)</f>
        <v>7.641927132349899E-3</v>
      </c>
    </row>
    <row r="27" spans="1:11" x14ac:dyDescent="0.25">
      <c r="C27" s="4" t="s">
        <v>2</v>
      </c>
      <c r="D27">
        <v>6568.2897362631611</v>
      </c>
      <c r="E27" s="2">
        <f>D27/50000</f>
        <v>0.13136579472526322</v>
      </c>
      <c r="F27">
        <v>1773.9744807967697</v>
      </c>
      <c r="G27" s="1">
        <v>3.5479489615935396E-2</v>
      </c>
      <c r="H27">
        <v>492.68941263768033</v>
      </c>
      <c r="I27" s="1">
        <v>9.8537882527536067E-3</v>
      </c>
      <c r="J27" s="3">
        <f>AVERAGE(I27,G27,E27)</f>
        <v>5.8899690864650744E-2</v>
      </c>
      <c r="K27" s="2">
        <f>STDEV(E27,G27,I27)</f>
        <v>6.4052098319583181E-2</v>
      </c>
    </row>
    <row r="28" spans="1:11" x14ac:dyDescent="0.25">
      <c r="C28" s="4" t="s">
        <v>0</v>
      </c>
      <c r="D28">
        <v>41053.643503948369</v>
      </c>
      <c r="E28" s="2">
        <f>D28/50000</f>
        <v>0.82107287007896734</v>
      </c>
      <c r="F28">
        <v>37393.7362885111</v>
      </c>
      <c r="G28" s="1">
        <v>0.74787472577022196</v>
      </c>
      <c r="H28">
        <v>21426.587770750568</v>
      </c>
      <c r="I28" s="1">
        <v>0.42853175541501137</v>
      </c>
      <c r="J28" s="3">
        <f>AVERAGE(I28,G28,E28)</f>
        <v>0.66582645042140021</v>
      </c>
      <c r="K28" s="2">
        <f>STDEV(E28,G28,I28)</f>
        <v>0.20873684698967843</v>
      </c>
    </row>
    <row r="29" spans="1:11" x14ac:dyDescent="0.25">
      <c r="C29" s="4" t="s">
        <v>11</v>
      </c>
      <c r="D29">
        <f>SUM(D26:D28)</f>
        <v>47416.153014240801</v>
      </c>
      <c r="E29">
        <f>D29/50000</f>
        <v>0.94832306028481606</v>
      </c>
      <c r="F29">
        <f>SUM(F26:F28)</f>
        <v>39721.648904361413</v>
      </c>
      <c r="G29">
        <f>F29/50000</f>
        <v>0.79443297808722824</v>
      </c>
      <c r="H29">
        <f>SUM(H26:H28)</f>
        <v>22021.844697145432</v>
      </c>
      <c r="I29">
        <f>H29/50000</f>
        <v>0.44043689394290864</v>
      </c>
      <c r="J29" s="3">
        <f>AVERAGE(I29,G29,E29)</f>
        <v>0.72773097743831761</v>
      </c>
      <c r="K29" s="2">
        <f>STDEV(E29,G29,I29)</f>
        <v>0.2604303307187843</v>
      </c>
    </row>
    <row r="30" spans="1:11" x14ac:dyDescent="0.25">
      <c r="K30" s="2"/>
    </row>
    <row r="31" spans="1:11" x14ac:dyDescent="0.25">
      <c r="A31" t="s">
        <v>8</v>
      </c>
      <c r="B31">
        <v>600</v>
      </c>
      <c r="K31" s="2"/>
    </row>
    <row r="32" spans="1:11" x14ac:dyDescent="0.25">
      <c r="C32" t="s">
        <v>3</v>
      </c>
      <c r="D32">
        <v>42939.999999999985</v>
      </c>
      <c r="E32" s="2">
        <f>D32/50000</f>
        <v>0.85879999999999967</v>
      </c>
      <c r="F32">
        <v>46419.999999999985</v>
      </c>
      <c r="G32" s="2">
        <f>F32/50000</f>
        <v>0.92839999999999967</v>
      </c>
      <c r="H32">
        <v>46847.999999999993</v>
      </c>
      <c r="I32" s="2">
        <v>0.9369599999999999</v>
      </c>
      <c r="J32" s="3">
        <f>AVERAGE(I32,G32,E32)</f>
        <v>0.90805333333333305</v>
      </c>
      <c r="K32" s="2">
        <f>STDEV(E32,G32,I32)</f>
        <v>4.2868829390751269E-2</v>
      </c>
    </row>
    <row r="33" spans="2:11" x14ac:dyDescent="0.25">
      <c r="C33" t="s">
        <v>2</v>
      </c>
      <c r="D33">
        <v>1495.9999999999998</v>
      </c>
      <c r="E33" s="2">
        <f>D33/50000</f>
        <v>2.9919999999999995E-2</v>
      </c>
      <c r="F33">
        <v>1025.9999999999998</v>
      </c>
      <c r="G33" s="2">
        <f t="shared" ref="G33:G34" si="0">F33/50000</f>
        <v>2.0519999999999997E-2</v>
      </c>
      <c r="H33">
        <v>765.99999999999989</v>
      </c>
      <c r="I33" s="2">
        <v>1.5319999999999999E-2</v>
      </c>
      <c r="J33" s="3">
        <f>AVERAGE(I33,G33,E33)</f>
        <v>2.1919999999999995E-2</v>
      </c>
      <c r="K33" s="2">
        <f>STDEV(E33,G33,I33)</f>
        <v>7.4000000000000107E-3</v>
      </c>
    </row>
    <row r="34" spans="2:11" x14ac:dyDescent="0.25">
      <c r="C34" t="s">
        <v>0</v>
      </c>
      <c r="D34">
        <v>368.00000000000011</v>
      </c>
      <c r="E34" s="2">
        <f>D34/50000</f>
        <v>7.360000000000002E-3</v>
      </c>
      <c r="F34">
        <v>215.99999999999994</v>
      </c>
      <c r="G34" s="2">
        <f t="shared" si="0"/>
        <v>4.3199999999999992E-3</v>
      </c>
      <c r="H34">
        <v>312</v>
      </c>
      <c r="I34" s="2">
        <v>6.2399999999999999E-3</v>
      </c>
      <c r="J34" s="3">
        <f>AVERAGE(I34,G34,E34)</f>
        <v>5.973333333333334E-3</v>
      </c>
      <c r="K34" s="2">
        <f>STDEV(E34,G34,I34)</f>
        <v>1.5374437659092892E-3</v>
      </c>
    </row>
    <row r="35" spans="2:11" x14ac:dyDescent="0.25">
      <c r="C35" t="s">
        <v>11</v>
      </c>
      <c r="D35">
        <f>SUM(D32:D34)</f>
        <v>44803.999999999985</v>
      </c>
      <c r="E35">
        <f>D35/50000</f>
        <v>0.89607999999999965</v>
      </c>
      <c r="F35">
        <f>SUM(F32:F34)</f>
        <v>47661.999999999985</v>
      </c>
      <c r="G35">
        <f>F35/50000</f>
        <v>0.95323999999999975</v>
      </c>
      <c r="H35">
        <f>SUM(H32:H34)</f>
        <v>47925.999999999993</v>
      </c>
      <c r="I35">
        <f>H35/50000</f>
        <v>0.95851999999999982</v>
      </c>
      <c r="J35" s="3">
        <f>AVERAGE(I35,G35,E35)</f>
        <v>0.93594666666666637</v>
      </c>
      <c r="K35" s="2">
        <f>STDEV(E35,G35,I35)</f>
        <v>3.4626332946665589E-2</v>
      </c>
    </row>
    <row r="36" spans="2:11" x14ac:dyDescent="0.25">
      <c r="B36">
        <v>1200</v>
      </c>
      <c r="E36" s="2"/>
      <c r="K36" s="2"/>
    </row>
    <row r="37" spans="2:11" x14ac:dyDescent="0.25">
      <c r="C37" t="s">
        <v>3</v>
      </c>
      <c r="D37">
        <v>26919.999999999993</v>
      </c>
      <c r="E37" s="2">
        <f>D37/50000</f>
        <v>0.53839999999999988</v>
      </c>
      <c r="F37">
        <v>40899.999999999985</v>
      </c>
      <c r="G37" s="2">
        <f>F37/50000</f>
        <v>0.81799999999999973</v>
      </c>
      <c r="H37">
        <v>52803.999999999993</v>
      </c>
      <c r="I37" s="2">
        <v>1.0560799999999999</v>
      </c>
      <c r="J37" s="3">
        <f>AVERAGE(I37,G37,E37)</f>
        <v>0.80415999999999987</v>
      </c>
      <c r="K37" s="2">
        <f>STDEV(E37,G37,I37)</f>
        <v>0.25911735719553836</v>
      </c>
    </row>
    <row r="38" spans="2:11" x14ac:dyDescent="0.25">
      <c r="C38" t="s">
        <v>2</v>
      </c>
      <c r="D38">
        <v>1118</v>
      </c>
      <c r="E38" s="2">
        <f>D38/50000</f>
        <v>2.2360000000000001E-2</v>
      </c>
      <c r="F38">
        <v>2545.9999999999995</v>
      </c>
      <c r="G38" s="2">
        <f t="shared" ref="G38:G39" si="1">F38/50000</f>
        <v>5.0919999999999993E-2</v>
      </c>
      <c r="H38">
        <v>2013.9999999999993</v>
      </c>
      <c r="I38" s="2">
        <v>4.0279999999999989E-2</v>
      </c>
      <c r="J38" s="3">
        <f>AVERAGE(I38,G38,E38)</f>
        <v>3.7853333333333329E-2</v>
      </c>
      <c r="K38" s="2">
        <f>STDEV(E38,G38,I38)</f>
        <v>1.4433812155260059E-2</v>
      </c>
    </row>
    <row r="39" spans="2:11" x14ac:dyDescent="0.25">
      <c r="C39" t="s">
        <v>0</v>
      </c>
      <c r="D39">
        <v>342</v>
      </c>
      <c r="E39" s="2">
        <f>D39/50000</f>
        <v>6.8399999999999997E-3</v>
      </c>
      <c r="F39">
        <v>524</v>
      </c>
      <c r="G39" s="2">
        <f t="shared" si="1"/>
        <v>1.048E-2</v>
      </c>
      <c r="H39">
        <v>296</v>
      </c>
      <c r="I39" s="2">
        <v>5.9199999999999999E-3</v>
      </c>
      <c r="J39" s="3">
        <f>AVERAGE(I39,G39,E39)</f>
        <v>7.7466666666666656E-3</v>
      </c>
      <c r="K39" s="2">
        <f>STDEV(E39,G39,I39)</f>
        <v>2.4114172872676627E-3</v>
      </c>
    </row>
    <row r="40" spans="2:11" x14ac:dyDescent="0.25">
      <c r="C40" t="s">
        <v>11</v>
      </c>
      <c r="D40">
        <f>SUM(D37:D39)</f>
        <v>28379.999999999993</v>
      </c>
      <c r="E40">
        <f>D40/50000</f>
        <v>0.56759999999999988</v>
      </c>
      <c r="F40">
        <f>SUM(F37:F39)</f>
        <v>43969.999999999985</v>
      </c>
      <c r="G40">
        <f>F40/50000</f>
        <v>0.87939999999999974</v>
      </c>
      <c r="H40">
        <f>SUM(H37:H39)</f>
        <v>55113.999999999993</v>
      </c>
      <c r="I40">
        <f>H40/50000</f>
        <v>1.1022799999999999</v>
      </c>
      <c r="J40" s="3">
        <f>AVERAGE(I40,G40,E40)</f>
        <v>0.84975999999999985</v>
      </c>
      <c r="K40" s="2">
        <f>STDEV(E40,G40,I40)</f>
        <v>0.26856949342767877</v>
      </c>
    </row>
    <row r="41" spans="2:11" x14ac:dyDescent="0.25">
      <c r="B41">
        <v>2400</v>
      </c>
      <c r="E41" s="2"/>
      <c r="G41" s="2"/>
      <c r="I41" s="2"/>
      <c r="K41" s="2"/>
    </row>
    <row r="42" spans="2:11" x14ac:dyDescent="0.25">
      <c r="C42" s="4" t="s">
        <v>3</v>
      </c>
      <c r="D42">
        <v>42415.999999999993</v>
      </c>
      <c r="E42" s="2">
        <f>D42/50000</f>
        <v>0.84831999999999985</v>
      </c>
      <c r="F42">
        <v>51883.999999999985</v>
      </c>
      <c r="G42" s="2">
        <v>1.0376799999999997</v>
      </c>
      <c r="H42">
        <v>47363.999999999985</v>
      </c>
      <c r="I42" s="2">
        <v>0.94727999999999968</v>
      </c>
      <c r="J42" s="3">
        <f>AVERAGE(I42,G42,E42)</f>
        <v>0.94442666666666641</v>
      </c>
      <c r="K42" s="2">
        <f>STDEV(E42,G42,I42)</f>
        <v>9.471224067317445E-2</v>
      </c>
    </row>
    <row r="43" spans="2:11" x14ac:dyDescent="0.25">
      <c r="C43" s="4" t="s">
        <v>2</v>
      </c>
      <c r="D43">
        <v>1497.9999999999998</v>
      </c>
      <c r="E43" s="2">
        <f>D43/50000</f>
        <v>2.9959999999999997E-2</v>
      </c>
      <c r="F43">
        <v>2466</v>
      </c>
      <c r="G43" s="2">
        <v>4.9320000000000003E-2</v>
      </c>
      <c r="H43">
        <v>1871.9999999999998</v>
      </c>
      <c r="I43" s="2">
        <v>3.7439999999999994E-2</v>
      </c>
      <c r="J43" s="3">
        <f>AVERAGE(I43,G43,E43)</f>
        <v>3.8906666666666666E-2</v>
      </c>
      <c r="K43" s="2">
        <f>STDEV(E43,G43,I43)</f>
        <v>9.7629776878436856E-3</v>
      </c>
    </row>
    <row r="44" spans="2:11" x14ac:dyDescent="0.25">
      <c r="C44" s="4" t="s">
        <v>0</v>
      </c>
      <c r="D44">
        <v>921.99999999999989</v>
      </c>
      <c r="E44" s="2">
        <f>D44/50000</f>
        <v>1.8439999999999998E-2</v>
      </c>
      <c r="F44">
        <v>713.99999999999989</v>
      </c>
      <c r="G44" s="2">
        <v>1.4279999999999998E-2</v>
      </c>
      <c r="H44">
        <v>1311.9999999999998</v>
      </c>
      <c r="I44" s="2">
        <v>2.6239999999999996E-2</v>
      </c>
      <c r="J44" s="3">
        <f>AVERAGE(I44,G44,E44)</f>
        <v>1.9653333333333332E-2</v>
      </c>
      <c r="K44" s="2">
        <f>STDEV(E44,G44,I44)</f>
        <v>6.0716170278874784E-3</v>
      </c>
    </row>
    <row r="45" spans="2:11" x14ac:dyDescent="0.25">
      <c r="C45" s="4" t="s">
        <v>11</v>
      </c>
      <c r="D45">
        <f>SUM(D42:D44)</f>
        <v>44835.999999999993</v>
      </c>
      <c r="E45">
        <f>D45/50000</f>
        <v>0.89671999999999985</v>
      </c>
      <c r="F45">
        <f>SUM(F42:F44)</f>
        <v>55063.999999999985</v>
      </c>
      <c r="G45">
        <f>F45/50000</f>
        <v>1.1012799999999998</v>
      </c>
      <c r="H45">
        <f>SUM(H42:H44)</f>
        <v>50547.999999999985</v>
      </c>
      <c r="I45">
        <f>H45/50000</f>
        <v>1.0109599999999996</v>
      </c>
      <c r="J45" s="3">
        <f>AVERAGE(I45,G45,E45)</f>
        <v>1.0029866666666665</v>
      </c>
      <c r="K45" s="2">
        <f>STDEV(E45,G45,I45)</f>
        <v>0.10251282326291344</v>
      </c>
    </row>
    <row r="46" spans="2:11" x14ac:dyDescent="0.25">
      <c r="B46">
        <v>3000</v>
      </c>
      <c r="K46" s="2"/>
    </row>
    <row r="47" spans="2:11" x14ac:dyDescent="0.25">
      <c r="C47" s="4" t="s">
        <v>0</v>
      </c>
      <c r="D47">
        <v>4761.3847100000003</v>
      </c>
      <c r="E47" s="2">
        <v>9.5227690000000004E-2</v>
      </c>
      <c r="F47">
        <v>2956.0376999999999</v>
      </c>
      <c r="G47" s="2">
        <v>5.9120800000000001E-2</v>
      </c>
      <c r="H47">
        <v>2991.2107000000001</v>
      </c>
      <c r="I47" s="2">
        <v>5.9824200000000001E-2</v>
      </c>
      <c r="J47" s="3">
        <f>AVERAGE(I47,G47,E47)</f>
        <v>7.1390896666666662E-2</v>
      </c>
      <c r="K47" s="2">
        <f>STDEV(I47,G47,E47)</f>
        <v>2.0646264315900647E-2</v>
      </c>
    </row>
    <row r="48" spans="2:11" x14ac:dyDescent="0.25">
      <c r="E48" s="2">
        <v>3.5313034831311864E-4</v>
      </c>
      <c r="K48" s="2"/>
    </row>
    <row r="49" spans="1:11" x14ac:dyDescent="0.25">
      <c r="B49">
        <v>4500</v>
      </c>
      <c r="K49" s="2"/>
    </row>
    <row r="50" spans="1:11" x14ac:dyDescent="0.25">
      <c r="C50" s="4" t="s">
        <v>3</v>
      </c>
      <c r="D50" s="4">
        <v>743.77219303294919</v>
      </c>
      <c r="E50" s="2">
        <f>D50/50000</f>
        <v>1.4875443860658984E-2</v>
      </c>
      <c r="F50">
        <v>1547.6575563598878</v>
      </c>
      <c r="G50" s="1">
        <v>3.0953151127197757E-2</v>
      </c>
      <c r="H50">
        <v>5757.9554952933677</v>
      </c>
      <c r="I50" s="1">
        <v>0.11515910990586735</v>
      </c>
      <c r="J50" s="3">
        <f>AVERAGE(I50,G50,E50)</f>
        <v>5.3662568297908025E-2</v>
      </c>
      <c r="K50" s="2">
        <f>STDEV(E50,G50,I50)</f>
        <v>5.386085443104046E-2</v>
      </c>
    </row>
    <row r="51" spans="1:11" x14ac:dyDescent="0.25">
      <c r="C51" s="4" t="s">
        <v>2</v>
      </c>
      <c r="D51">
        <v>5054.9205798348912</v>
      </c>
      <c r="E51" s="2">
        <f>D51/50000</f>
        <v>0.10109841159669783</v>
      </c>
      <c r="F51">
        <v>422.59760516204466</v>
      </c>
      <c r="G51" s="1">
        <v>8.4519521032408937E-3</v>
      </c>
      <c r="H51">
        <v>8504.8118449527046</v>
      </c>
      <c r="I51" s="1">
        <v>0.17009623689905409</v>
      </c>
      <c r="J51" s="3">
        <f>AVERAGE(I51,G51,E51)</f>
        <v>9.3215533532997608E-2</v>
      </c>
      <c r="K51" s="2">
        <f>STDEV(E51,G51,I51)</f>
        <v>8.110994715022854E-2</v>
      </c>
    </row>
    <row r="52" spans="1:11" x14ac:dyDescent="0.25">
      <c r="C52" s="4" t="s">
        <v>0</v>
      </c>
      <c r="D52">
        <v>40653.124991384539</v>
      </c>
      <c r="E52" s="2">
        <f>D52/50000</f>
        <v>0.81306249982769074</v>
      </c>
      <c r="F52">
        <v>20691.985637605794</v>
      </c>
      <c r="G52" s="1">
        <v>0.4138397127521159</v>
      </c>
      <c r="H52">
        <v>17960.313778635216</v>
      </c>
      <c r="I52" s="1">
        <v>0.35920627557270435</v>
      </c>
      <c r="J52" s="3">
        <f>AVERAGE(I52,G52,E52)</f>
        <v>0.52870282938417035</v>
      </c>
      <c r="K52" s="2">
        <f>STDEV(E52,G52,I52)</f>
        <v>0.24777312151557096</v>
      </c>
    </row>
    <row r="53" spans="1:11" x14ac:dyDescent="0.25">
      <c r="C53" s="4" t="s">
        <v>11</v>
      </c>
      <c r="D53">
        <f>SUM(D50:D52)</f>
        <v>46451.817764252381</v>
      </c>
      <c r="E53">
        <f>D53/50000</f>
        <v>0.92903635528504758</v>
      </c>
      <c r="F53">
        <f>SUM(F50:F52)</f>
        <v>22662.240799127725</v>
      </c>
      <c r="G53">
        <f>F53/50000</f>
        <v>0.45324481598255451</v>
      </c>
      <c r="H53">
        <f>SUM(H50:H52)</f>
        <v>32223.081118881288</v>
      </c>
      <c r="I53">
        <f>H53/50000</f>
        <v>0.64446162237762572</v>
      </c>
      <c r="J53" s="3">
        <f>AVERAGE(I53,G53,E53)</f>
        <v>0.6755809312150759</v>
      </c>
      <c r="K53" s="2">
        <f>STDEV(E53,G53,I53)</f>
        <v>0.2394174299311756</v>
      </c>
    </row>
    <row r="54" spans="1:11" x14ac:dyDescent="0.25">
      <c r="B54">
        <v>6000</v>
      </c>
      <c r="K54" s="2"/>
    </row>
    <row r="55" spans="1:11" x14ac:dyDescent="0.25">
      <c r="C55" s="4" t="s">
        <v>3</v>
      </c>
      <c r="D55" s="4">
        <v>8449.827294573779</v>
      </c>
      <c r="E55" s="2">
        <f>D55/50000</f>
        <v>0.16899654589147559</v>
      </c>
      <c r="F55">
        <v>8727.6888729459497</v>
      </c>
      <c r="G55" s="1">
        <v>0.17455377745891901</v>
      </c>
      <c r="H55">
        <v>6380.195357201932</v>
      </c>
      <c r="I55" s="1">
        <v>0.12760390714403863</v>
      </c>
      <c r="J55" s="3">
        <f>AVERAGE(I55,G55,E55)</f>
        <v>0.15705141016481108</v>
      </c>
      <c r="K55" s="2">
        <f>STDEV(E55,G55,I55)</f>
        <v>2.5653211909863163E-2</v>
      </c>
    </row>
    <row r="56" spans="1:11" x14ac:dyDescent="0.25">
      <c r="C56" s="4" t="s">
        <v>2</v>
      </c>
      <c r="D56">
        <v>6401.4033508163202</v>
      </c>
      <c r="E56" s="2">
        <f>D56/50000</f>
        <v>0.12802806701632641</v>
      </c>
      <c r="F56">
        <v>2453.4702828463846</v>
      </c>
      <c r="G56" s="1">
        <v>4.9069405656927696E-2</v>
      </c>
      <c r="H56">
        <v>902.49026358122546</v>
      </c>
      <c r="I56" s="1">
        <v>1.804980527162451E-2</v>
      </c>
      <c r="J56" s="3">
        <f>AVERAGE(I56,G56,E56)</f>
        <v>6.5049092648292881E-2</v>
      </c>
      <c r="K56" s="2">
        <f>STDEV(E56,G56,I56)</f>
        <v>5.6703768052511691E-2</v>
      </c>
    </row>
    <row r="57" spans="1:11" x14ac:dyDescent="0.25">
      <c r="C57" s="4" t="s">
        <v>0</v>
      </c>
      <c r="D57">
        <v>30657.051573897636</v>
      </c>
      <c r="E57" s="2">
        <f>D57/50000</f>
        <v>0.61314103147795274</v>
      </c>
      <c r="F57">
        <v>29396.042435257903</v>
      </c>
      <c r="G57" s="1">
        <v>0.58792084870515804</v>
      </c>
      <c r="H57">
        <v>15651.22267224234</v>
      </c>
      <c r="I57" s="1">
        <v>0.31302445344484681</v>
      </c>
      <c r="J57" s="3">
        <f>AVERAGE(I57,G57,E57)</f>
        <v>0.50469544454265247</v>
      </c>
      <c r="K57" s="2">
        <f>STDEV(E57,G57,I57)</f>
        <v>0.16647024066206165</v>
      </c>
    </row>
    <row r="58" spans="1:11" x14ac:dyDescent="0.25">
      <c r="C58" s="4" t="s">
        <v>11</v>
      </c>
      <c r="D58">
        <f>SUM(D55:D57)</f>
        <v>45508.282219287736</v>
      </c>
      <c r="E58">
        <f>D58/50000</f>
        <v>0.91016564438575476</v>
      </c>
      <c r="F58">
        <f>SUM(F55:F57)</f>
        <v>40577.201591050238</v>
      </c>
      <c r="G58">
        <f>F58/50000</f>
        <v>0.81154403182100476</v>
      </c>
      <c r="H58">
        <f>SUM(H55:H57)</f>
        <v>22933.908293025495</v>
      </c>
      <c r="I58">
        <f>H58/50000</f>
        <v>0.45867816586050991</v>
      </c>
      <c r="J58" s="3">
        <f>AVERAGE(I58,G58,E58)</f>
        <v>0.72679594735575648</v>
      </c>
      <c r="K58" s="2">
        <f>STDEV(E58,G58,I58)</f>
        <v>0.23737504961909361</v>
      </c>
    </row>
    <row r="60" spans="1:11" x14ac:dyDescent="0.25">
      <c r="A60" t="s">
        <v>1</v>
      </c>
      <c r="D60" t="s">
        <v>5</v>
      </c>
      <c r="F60" t="s">
        <v>6</v>
      </c>
      <c r="H60" t="s">
        <v>7</v>
      </c>
      <c r="J60" t="s">
        <v>9</v>
      </c>
      <c r="K60" t="s">
        <v>10</v>
      </c>
    </row>
    <row r="61" spans="1:11" x14ac:dyDescent="0.25">
      <c r="C61" t="s">
        <v>3</v>
      </c>
      <c r="D61" s="4">
        <v>50606.65973024298</v>
      </c>
      <c r="E61" s="1">
        <f>D61/50000</f>
        <v>1.0121331946048595</v>
      </c>
      <c r="F61">
        <v>42531.660816085248</v>
      </c>
      <c r="G61" s="5">
        <f>F61/50000</f>
        <v>0.85063321632170497</v>
      </c>
      <c r="H61">
        <v>61495.131814747991</v>
      </c>
      <c r="I61" s="2">
        <f>H61/50000</f>
        <v>1.2299026362949599</v>
      </c>
      <c r="J61" s="3">
        <f>AVERAGE(I61,G61,E61)</f>
        <v>1.0308896824071747</v>
      </c>
      <c r="K61" s="2">
        <f>STDEV(E61,G61,I61)</f>
        <v>0.19032912968781454</v>
      </c>
    </row>
    <row r="62" spans="1:11" x14ac:dyDescent="0.25">
      <c r="A62" s="6"/>
      <c r="C62" t="s">
        <v>2</v>
      </c>
      <c r="D62">
        <v>922.14176331304736</v>
      </c>
      <c r="E62" s="1">
        <f>D62/50000</f>
        <v>1.8442835266260948E-2</v>
      </c>
      <c r="F62">
        <v>224.81433164325023</v>
      </c>
      <c r="G62" s="5">
        <f t="shared" ref="G62:G63" si="2">F62/50000</f>
        <v>4.4962866328650047E-3</v>
      </c>
      <c r="H62">
        <v>601.59198546706989</v>
      </c>
      <c r="I62" s="2">
        <f>H62/50000</f>
        <v>1.2031839709341397E-2</v>
      </c>
      <c r="J62" s="3">
        <f>AVERAGE(I62,G62,E62)</f>
        <v>1.1656987202822452E-2</v>
      </c>
      <c r="K62" s="2">
        <f>STDEV(E62,G62,I62)</f>
        <v>6.9808266342283676E-3</v>
      </c>
    </row>
    <row r="63" spans="1:11" x14ac:dyDescent="0.25">
      <c r="A63" s="6"/>
      <c r="C63" t="s">
        <v>0</v>
      </c>
      <c r="D63">
        <v>-536.37937368253961</v>
      </c>
      <c r="E63" s="1">
        <f>D63/50000</f>
        <v>-1.0727587473650792E-2</v>
      </c>
      <c r="F63">
        <v>-47.954181908560692</v>
      </c>
      <c r="G63" s="5">
        <f t="shared" si="2"/>
        <v>-9.590836381712138E-4</v>
      </c>
      <c r="H63">
        <v>145.27065161118</v>
      </c>
      <c r="I63" s="2">
        <f>H63/50000</f>
        <v>2.9054130322236E-3</v>
      </c>
      <c r="J63" s="3">
        <f>AVERAGE(I63,G63,E63)</f>
        <v>-2.9270860265328022E-3</v>
      </c>
      <c r="K63" s="2">
        <f>STDEV(E63,G63,I63)</f>
        <v>7.0263397831830301E-3</v>
      </c>
    </row>
    <row r="64" spans="1:11" x14ac:dyDescent="0.25">
      <c r="C64" t="s">
        <v>11</v>
      </c>
      <c r="D64">
        <f>SUM(D61:D63)</f>
        <v>50992.422119873489</v>
      </c>
      <c r="E64">
        <f>D64/50000</f>
        <v>1.0198484423974699</v>
      </c>
      <c r="F64">
        <f>SUM(F61:F63)</f>
        <v>42708.520965819938</v>
      </c>
      <c r="G64">
        <f>F64/50000</f>
        <v>0.85417041931639881</v>
      </c>
      <c r="H64">
        <f>SUM(H61:H63)</f>
        <v>62241.994451826242</v>
      </c>
      <c r="I64">
        <f>H64/50000</f>
        <v>1.2448398890365249</v>
      </c>
      <c r="J64" s="3">
        <f>AVERAGE(I64,G64,E64)</f>
        <v>1.0396195835834645</v>
      </c>
      <c r="K64" s="2">
        <f>STDEV(E64,G64,I64)</f>
        <v>0.19608373762425624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Alan McLean</cp:lastModifiedBy>
  <dcterms:created xsi:type="dcterms:W3CDTF">2022-05-23T14:37:43Z</dcterms:created>
  <dcterms:modified xsi:type="dcterms:W3CDTF">2023-10-15T19:44:46Z</dcterms:modified>
</cp:coreProperties>
</file>